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145" documentId="13_ncr:1_{F6CB121F-512D-4AA6-A0C1-0FB36C537598}" xr6:coauthVersionLast="47" xr6:coauthVersionMax="47" xr10:uidLastSave="{90B35E10-9453-4822-83E7-311CEB79A8DB}"/>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6" l="1"/>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I36"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B3" i="4"/>
  <c r="B4" i="4"/>
  <c r="B5" i="4"/>
  <c r="B6" i="4"/>
  <c r="B7" i="4"/>
  <c r="B8" i="4"/>
  <c r="B9" i="4"/>
  <c r="B2" i="6"/>
  <c r="B3" i="6"/>
  <c r="G2" i="6"/>
  <c r="G3" i="6"/>
  <c r="I2" i="6"/>
  <c r="I3" i="6"/>
  <c r="J2" i="6"/>
  <c r="J3" i="6"/>
  <c r="L2" i="6"/>
  <c r="L3"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<sst xmlns="http://schemas.openxmlformats.org/spreadsheetml/2006/main" count="180278" uniqueCount="39123">
  <si>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</si>
  <si>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</si>
  <si>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</si>
  <si>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</si>
  <si>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</si>
  <si>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</si>
  <si>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</si>
  <si>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</si>
  <si>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</si>
  <si>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</si>
  <si>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</si>
  <si>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</si>
  <si>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</si>
  <si>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</si>
  <si>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</si>
  <si>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</si>
  <si>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</si>
  <si>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</si>
  <si>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</si>
  <si>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</si>
  <si>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</si>
  <si>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</si>
  <si>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</si>
  <si>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</si>
  <si>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</si>
  <si>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</si>
  <si>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</si>
  <si>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</si>
  <si>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</si>
  <si>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</si>
  <si>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</si>
  <si>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</si>
  <si>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</si>
  <si>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</si>
  <si>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</si>
  <si>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</si>
  <si>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</si>
  <si>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</si>
  <si>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</si>
  <si>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</si>
  <si>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</si>
  <si>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</si>
  <si>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</si>
  <si>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</si>
  <si>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</si>
  <si>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</si>
  <si>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</si>
  <si>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</si>
  <si>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</si>
  <si>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</si>
  <si>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</si>
  <si>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</si>
  <si>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</si>
  <si>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</si>
  <si>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</si>
  <si>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</si>
  <si>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</si>
  <si>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</si>
  <si>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</si>
  <si>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</si>
  <si>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</si>
  <si>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</si>
  <si>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</si>
  <si>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</si>
  <si>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</si>
  <si>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</si>
  <si>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</si>
  <si>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</si>
  <si>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</si>
  <si>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</si>
  <si>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</si>
  <si>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</si>
  <si>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</si>
  <si>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</si>
  <si>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</si>
  <si>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</si>
  <si>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</si>
  <si>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</si>
  <si>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</si>
  <si>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</si>
  <si>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</si>
  <si>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</si>
  <si>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</si>
  <si>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</si>
  <si>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</si>
  <si>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</si>
  <si>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</si>
  <si>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</si>
  <si>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</si>
  <si>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</si>
  <si>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</si>
  <si>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</si>
  <si>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</si>
  <si>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</si>
  <si>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</si>
  <si>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</si>
  <si>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</si>
  <si>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</si>
  <si>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</si>
  <si>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</si>
  <si>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</si>
  <si>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</si>
  <si>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</si>
  <si>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</si>
  <si>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</si>
  <si>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</si>
  <si>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</si>
  <si>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</si>
  <si>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</si>
  <si>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</si>
  <si>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</si>
  <si>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</si>
  <si>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</si>
  <si>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</si>
  <si>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</si>
  <si>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</si>
  <si>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</si>
  <si>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</si>
  <si>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</si>
  <si>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</si>
  <si>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</si>
  <si>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</si>
  <si>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</si>
  <si>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</si>
  <si>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</si>
  <si>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</si>
  <si>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</si>
  <si>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</si>
  <si>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</si>
  <si>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</si>
  <si>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</si>
  <si>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</si>
  <si>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</si>
  <si>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</si>
  <si>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</si>
  <si>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</si>
  <si>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</si>
  <si>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</si>
  <si>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</si>
  <si>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</si>
  <si>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</si>
  <si>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</si>
  <si>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</si>
  <si>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</si>
  <si>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</si>
  <si>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</si>
  <si>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</si>
  <si>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</si>
  <si>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</si>
  <si>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</si>
  <si>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</si>
  <si>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</si>
  <si>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</si>
  <si>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</si>
  <si>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</si>
  <si>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</si>
  <si>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</si>
  <si>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</si>
  <si>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</si>
  <si>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</si>
  <si>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</si>
  <si>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</si>
  <si>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</si>
  <si>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</si>
  <si>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</si>
  <si>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</si>
  <si>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</si>
  <si>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</si>
  <si>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</si>
  <si>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</si>
  <si>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</si>
  <si>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</si>
  <si>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</si>
  <si>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</si>
  <si>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</si>
  <si>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</si>
  <si>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</si>
  <si>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</si>
  <si>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</si>
  <si>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</si>
  <si>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</si>
  <si>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</si>
  <si>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</si>
  <si>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</si>
  <si>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</si>
  <si>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</si>
  <si>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</si>
  <si>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</si>
  <si>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</si>
  <si>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</si>
  <si>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</si>
  <si>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</si>
  <si>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</si>
  <si>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</si>
  <si>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</si>
  <si>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</si>
  <si>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</si>
  <si>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</si>
  <si>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</si>
  <si>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</si>
  <si>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</si>
  <si>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</si>
  <si>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</si>
  <si>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</si>
  <si>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</si>
  <si>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</si>
  <si>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</si>
  <si>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</si>
  <si>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</si>
  <si>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</si>
  <si>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</si>
  <si>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</si>
  <si>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</si>
  <si>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</si>
  <si>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</si>
  <si>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</si>
  <si>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</si>
  <si>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</si>
  <si>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</si>
  <si>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</si>
  <si>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</si>
  <si>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</si>
  <si>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</si>
  <si>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</si>
  <si>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</si>
  <si>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</si>
  <si>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</si>
  <si>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</si>
  <si>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</si>
  <si>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</si>
  <si>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</si>
  <si>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</si>
  <si>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</si>
  <si>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</si>
  <si>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</si>
  <si>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</si>
  <si>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</si>
  <si>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</si>
  <si>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</si>
  <si>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</si>
  <si>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</si>
  <si>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</si>
  <si>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</si>
  <si>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</si>
  <si>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</si>
  <si>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</si>
  <si>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</si>
  <si>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</si>
  <si>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</si>
  <si>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</si>
  <si>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</si>
  <si>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</si>
  <si>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</si>
  <si>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</si>
  <si>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</si>
  <si>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</si>
  <si>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</si>
  <si>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</si>
  <si>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</si>
  <si>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</si>
  <si>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</si>
  <si>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</si>
  <si>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</si>
  <si>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</si>
  <si>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</si>
  <si>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</si>
  <si>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</si>
  <si>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</si>
  <si>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</si>
  <si>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</si>
  <si>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</si>
  <si>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</si>
  <si>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</si>
  <si>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</si>
  <si>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</si>
  <si>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</si>
  <si>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</si>
  <si>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</si>
  <si>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</si>
  <si>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</si>
  <si>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</si>
  <si>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</si>
  <si>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</si>
  <si>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</si>
  <si>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</si>
  <si>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</si>
  <si>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</si>
  <si>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</si>
  <si>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</si>
  <si>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</si>
  <si>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</si>
  <si>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</si>
  <si>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</si>
  <si>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</si>
  <si>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</si>
  <si>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</si>
  <si>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</si>
  <si>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</si>
  <si>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</si>
  <si>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</si>
  <si>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</si>
  <si>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</si>
  <si>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</si>
  <si>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</si>
  <si>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</si>
  <si>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</si>
  <si>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</si>
  <si>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</si>
  <si>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</si>
  <si>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</si>
  <si>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</si>
  <si>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</si>
  <si>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</si>
  <si>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</si>
  <si>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</si>
  <si>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</si>
  <si>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</si>
  <si>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</si>
  <si>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</si>
  <si>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</si>
  <si>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</si>
  <si>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</si>
  <si>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</si>
  <si>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</si>
  <si>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</si>
  <si>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</si>
  <si>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</si>
  <si>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</si>
  <si>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</si>
  <si>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</si>
  <si>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</si>
  <si>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</si>
  <si>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</si>
  <si>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</si>
  <si>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</si>
  <si>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</si>
  <si>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</si>
  <si>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</si>
  <si>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</si>
  <si>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</si>
  <si>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</si>
  <si>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</si>
  <si>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</si>
  <si>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</si>
  <si>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</si>
  <si>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</si>
  <si>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</si>
  <si>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</si>
  <si>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</si>
  <si>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</si>
  <si>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</si>
  <si>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</si>
  <si>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</si>
  <si>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</si>
  <si>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</si>
  <si>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</si>
  <si>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</si>
  <si>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</si>
  <si>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</si>
  <si>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</si>
  <si>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</si>
  <si>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</si>
  <si>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</si>
  <si>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</si>
  <si>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</si>
  <si>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</si>
  <si>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</si>
  <si>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</si>
  <si>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</si>
  <si>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</si>
  <si>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</si>
  <si>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</si>
  <si>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</si>
  <si>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</si>
  <si>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</si>
  <si>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</si>
  <si>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</si>
  <si>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</si>
  <si>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</si>
  <si>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</si>
  <si>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</si>
  <si>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</si>
  <si>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</si>
  <si>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</si>
  <si>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</si>
  <si>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</si>
  <si>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</si>
  <si>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</si>
  <si>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</si>
  <si>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</si>
  <si>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</si>
  <si>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</si>
  <si>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</si>
  <si>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</si>
  <si>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</si>
  <si>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</si>
  <si>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</si>
  <si>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</si>
  <si>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</si>
  <si>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</si>
  <si>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</si>
  <si>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</si>
  <si>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</si>
  <si>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</si>
  <si>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</si>
  <si>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</si>
  <si>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</si>
  <si>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</si>
  <si>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</si>
  <si>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</si>
  <si>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</si>
  <si>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</si>
  <si>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</si>
  <si>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</si>
  <si>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</si>
  <si>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</si>
  <si>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</si>
  <si>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</si>
  <si>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</si>
  <si>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</si>
  <si>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</si>
  <si>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</si>
  <si>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</si>
  <si>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</si>
  <si>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</si>
  <si>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</si>
  <si>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</si>
  <si>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</si>
  <si>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</si>
  <si>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</si>
  <si>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</si>
  <si>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</si>
  <si>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</si>
  <si>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</si>
  <si>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</si>
  <si>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</si>
  <si>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</si>
  <si>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</si>
  <si>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</si>
  <si>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</si>
  <si>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</si>
  <si>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</si>
  <si>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</si>
  <si>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</si>
  <si>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</si>
  <si>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</si>
  <si>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</si>
  <si>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</si>
  <si>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</si>
  <si>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</si>
  <si>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</si>
  <si>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</si>
  <si>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</si>
  <si>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</si>
  <si>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</si>
  <si>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</si>
  <si>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</si>
  <si>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</si>
  <si>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</si>
  <si>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</si>
  <si>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</si>
  <si>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</si>
  <si>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</si>
  <si>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</si>
  <si>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</si>
  <si>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</si>
  <si>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</si>
  <si>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</si>
  <si>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</si>
  <si>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</si>
  <si>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</si>
  <si>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</si>
  <si>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</si>
  <si>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</si>
  <si>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</si>
  <si>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</si>
  <si>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</si>
  <si>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</si>
  <si>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</si>
  <si>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</si>
  <si>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</si>
  <si>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</si>
  <si>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</si>
  <si>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</si>
  <si>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</si>
  <si>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</si>
  <si>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</si>
  <si>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</si>
  <si>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</si>
  <si>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</si>
  <si>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</si>
  <si>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</si>
  <si>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</si>
  <si>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</si>
  <si>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</si>
  <si>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</si>
  <si>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</si>
  <si>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</si>
  <si>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</si>
  <si>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</si>
  <si>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</si>
  <si>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</si>
  <si>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</si>
  <si>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</si>
  <si>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</si>
  <si>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</si>
  <si>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</si>
  <si>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</si>
  <si>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</si>
  <si>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</si>
  <si>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</si>
  <si>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</si>
  <si>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</si>
  <si>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</si>
  <si>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</si>
  <si>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</si>
  <si>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</si>
  <si>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</si>
  <si>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</si>
  <si>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</si>
  <si>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</si>
  <si>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</si>
  <si>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</si>
  <si>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</si>
  <si>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</si>
  <si>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</si>
  <si>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</si>
  <si>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</si>
  <si>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</si>
  <si>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</si>
  <si>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</si>
  <si>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</si>
  <si>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</si>
  <si>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</si>
  <si>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</si>
  <si>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</si>
  <si>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</si>
  <si>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</si>
  <si>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</si>
  <si>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</si>
  <si>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</si>
  <si>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</si>
  <si>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</si>
  <si>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</si>
  <si>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</si>
  <si>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</si>
  <si>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</si>
  <si>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</si>
  <si>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</si>
  <si>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</si>
  <si>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</si>
  <si>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</si>
  <si>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</si>
  <si>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</si>
  <si>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</si>
  <si>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</si>
  <si>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</si>
  <si>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</si>
  <si>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</si>
  <si>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</si>
  <si>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</si>
  <si>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</si>
  <si>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</si>
  <si>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</si>
  <si>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</si>
  <si>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</si>
  <si>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</si>
  <si>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</si>
  <si>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</si>
  <si>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</si>
  <si>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</si>
  <si>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</si>
  <si>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</si>
  <si>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</si>
  <si>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</si>
  <si>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</si>
  <si>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</si>
  <si>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</si>
  <si>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</si>
  <si>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</si>
  <si>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</si>
  <si>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</si>
  <si>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</si>
  <si>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</si>
  <si>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</si>
  <si>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</si>
  <si>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</si>
  <si>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</si>
  <si>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</si>
  <si>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</si>
  <si>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</si>
  <si>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</si>
  <si>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</si>
  <si>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</si>
  <si>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</si>
  <si>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</si>
  <si>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</si>
  <si>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</si>
  <si>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</si>
  <si>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</si>
  <si>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</si>
  <si>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</si>
  <si>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</si>
  <si>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</si>
  <si>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</si>
  <si>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</si>
  <si>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</si>
  <si>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</si>
  <si>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</si>
  <si>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</si>
  <si>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</si>
  <si>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</si>
  <si>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</si>
  <si>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</si>
  <si>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</si>
  <si>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</si>
  <si>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</si>
  <si>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</si>
  <si>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</si>
  <si>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</si>
  <si>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</si>
  <si>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</si>
  <si>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</si>
  <si>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</si>
  <si>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</si>
  <si>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</si>
  <si>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</si>
  <si>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</si>
  <si>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</si>
  <si>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</si>
  <si>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</si>
  <si>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</si>
  <si>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</si>
  <si>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</si>
  <si>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</si>
  <si>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</si>
  <si>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</si>
  <si>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</si>
  <si>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</si>
  <si>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</si>
  <si>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</si>
  <si>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</si>
  <si>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</si>
  <si>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</si>
  <si>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</si>
  <si>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</si>
  <si>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</si>
  <si>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</si>
  <si>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</si>
  <si>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</si>
  <si>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</si>
  <si>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</si>
  <si>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</si>
  <si>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</si>
  <si>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</si>
  <si>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</si>
  <si>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</si>
  <si>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</si>
  <si>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</si>
  <si>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</si>
  <si>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</si>
  <si>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</si>
  <si>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</si>
  <si>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</si>
  <si>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</si>
  <si>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</si>
  <si>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</si>
  <si>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</si>
  <si>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</si>
  <si>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</si>
  <si>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</si>
  <si>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</si>
  <si>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</si>
  <si>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</si>
  <si>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</si>
  <si>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</si>
  <si>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</si>
  <si>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</si>
  <si>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</si>
  <si>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</si>
  <si>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</si>
  <si>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</si>
  <si>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</si>
  <si>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</si>
  <si>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</si>
  <si>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</si>
  <si>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</si>
  <si>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</si>
  <si>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</si>
  <si>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</si>
  <si>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</si>
  <si>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</si>
  <si>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</si>
  <si>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</si>
  <si>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</si>
  <si>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</si>
  <si>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</si>
  <si>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</si>
  <si>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</si>
  <si>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</si>
  <si>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</si>
  <si>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</si>
  <si>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</si>
  <si>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</si>
  <si>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</si>
  <si>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</si>
  <si>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</si>
  <si>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</si>
  <si>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</si>
  <si>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</si>
  <si>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</si>
  <si>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</si>
  <si>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</si>
  <si>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</si>
  <si>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</si>
  <si>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</si>
  <si>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</si>
  <si>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</si>
  <si>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</si>
  <si>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</si>
  <si>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</si>
  <si>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</si>
  <si>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</si>
  <si>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</si>
  <si>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</si>
  <si>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</si>
  <si>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</si>
  <si>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</si>
  <si>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</si>
  <si>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</si>
  <si>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</si>
  <si>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</si>
  <si>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</si>
  <si>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</si>
  <si>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</si>
  <si>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</si>
  <si>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</si>
  <si>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</si>
  <si>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</si>
  <si>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</si>
  <si>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</si>
  <si>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</si>
  <si>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</si>
  <si>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</si>
  <si>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</si>
  <si>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</si>
  <si>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</si>
  <si>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</si>
  <si>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</si>
  <si>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</si>
  <si>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</si>
  <si>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</si>
  <si>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</si>
  <si>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</si>
  <si>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</si>
  <si>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</si>
  <si>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</si>
  <si>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</si>
  <si>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</si>
  <si>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</si>
  <si>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</si>
  <si>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</si>
  <si>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</si>
  <si>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</si>
  <si>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</si>
  <si>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</si>
  <si>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</si>
  <si>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</si>
  <si>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</si>
  <si>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</si>
  <si>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</si>
  <si>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</si>
  <si>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</si>
  <si>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</si>
  <si>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</si>
  <si>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</si>
  <si>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</si>
  <si>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</si>
  <si>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</si>
  <si>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</si>
  <si>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</si>
  <si>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</si>
  <si>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</si>
  <si>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</si>
  <si>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</si>
  <si>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</si>
  <si>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</si>
  <si>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</si>
  <si>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</si>
  <si>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</si>
  <si>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</si>
  <si>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</si>
  <si>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</si>
  <si>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</si>
  <si>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</si>
  <si>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</si>
  <si>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</si>
  <si>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</si>
  <si>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</si>
  <si>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</si>
  <si>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</si>
  <si>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</si>
  <si>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</si>
  <si>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</si>
  <si>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</si>
  <si>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</si>
  <si>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</si>
  <si>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</si>
  <si>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</si>
  <si>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</si>
  <si>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</si>
  <si>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</si>
  <si>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</si>
  <si>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</si>
  <si>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</si>
  <si>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</si>
  <si>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</si>
  <si>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</si>
  <si>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</si>
  <si>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</si>
  <si>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</si>
  <si>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</si>
  <si>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</si>
  <si>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</si>
  <si>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</si>
  <si>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</si>
  <si>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</si>
  <si>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</si>
  <si>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</si>
  <si>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</si>
  <si>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</si>
  <si>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</si>
  <si>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</si>
  <si>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</si>
  <si>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</si>
  <si>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</si>
  <si>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</si>
  <si>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</si>
  <si>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</si>
  <si>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</si>
  <si>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</si>
  <si>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</si>
  <si>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</si>
  <si>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</si>
  <si>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</si>
  <si>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</si>
  <si>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</si>
  <si>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</si>
  <si>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</si>
  <si>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</si>
  <si>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</si>
  <si>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</si>
  <si>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</si>
  <si>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</si>
  <si>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</si>
  <si>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</si>
  <si>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</si>
  <si>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</si>
  <si>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</si>
  <si>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</si>
  <si>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</si>
  <si>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</si>
  <si>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</si>
  <si>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</si>
  <si>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</si>
  <si>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</si>
  <si>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</si>
  <si>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</si>
  <si>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</si>
  <si>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</si>
  <si>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</si>
  <si>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</si>
  <si>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</si>
  <si>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</si>
  <si>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</si>
  <si>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</si>
  <si>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</si>
  <si>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</si>
  <si>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</si>
  <si>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</si>
  <si>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</si>
  <si>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</si>
  <si>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</si>
  <si>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</si>
  <si>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</si>
  <si>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</si>
  <si>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</si>
  <si>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</si>
  <si>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</si>
  <si>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</si>
  <si>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</si>
  <si>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</si>
  <si>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</si>
  <si>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</si>
  <si>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</si>
  <si>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</si>
  <si>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</si>
  <si>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</si>
  <si>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</si>
  <si>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</si>
  <si>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</si>
  <si>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</si>
  <si>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</si>
  <si>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</si>
  <si>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</si>
  <si>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</si>
  <si>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</si>
  <si>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</si>
  <si>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</si>
  <si>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</si>
  <si>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</si>
  <si>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</si>
  <si>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</si>
  <si>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</si>
  <si>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</si>
  <si>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</si>
  <si>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</si>
  <si>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</si>
  <si>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</si>
  <si>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</si>
  <si>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</si>
  <si>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</si>
  <si>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</si>
  <si>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</si>
  <si>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</si>
  <si>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</si>
  <si>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</si>
  <si>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</si>
  <si>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</si>
  <si>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</si>
  <si>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</si>
  <si>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</si>
  <si>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</si>
  <si>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</si>
  <si>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</si>
  <si>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</si>
  <si>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</si>
  <si>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</si>
  <si>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</si>
  <si>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</si>
  <si>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</si>
  <si>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</si>
  <si>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</si>
  <si>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</si>
  <si>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</si>
  <si>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</si>
  <si>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</si>
  <si>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</si>
  <si>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</si>
  <si>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</si>
  <si>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</si>
  <si>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</si>
  <si>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</si>
  <si>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</si>
  <si>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</si>
  <si>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</si>
  <si>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</si>
  <si>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</si>
  <si>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</si>
  <si>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</si>
  <si>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</si>
  <si>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</si>
  <si>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</si>
  <si>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</si>
  <si>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</si>
  <si>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</si>
  <si>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</si>
  <si>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</si>
  <si>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</si>
  <si>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</si>
  <si>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</si>
  <si>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</si>
  <si>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</si>
  <si>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</si>
  <si>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</si>
  <si>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</si>
  <si>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</si>
  <si>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</si>
  <si>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</si>
  <si>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</si>
  <si>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</si>
  <si>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</si>
  <si>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</si>
  <si>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</si>
  <si>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</si>
  <si>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</si>
  <si>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</si>
  <si>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</si>
  <si>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</si>
  <si>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</si>
  <si>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</si>
  <si>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</si>
  <si>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</si>
  <si>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</si>
  <si>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</si>
  <si>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</si>
  <si>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</si>
  <si>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</si>
  <si>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</si>
  <si>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</si>
  <si>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</si>
  <si>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</si>
  <si>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</si>
  <si>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</si>
  <si>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</si>
  <si>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</si>
  <si>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</si>
  <si>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</si>
  <si>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</si>
  <si>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</si>
  <si>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</si>
  <si>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</si>
  <si>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</si>
  <si>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</si>
  <si>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</si>
  <si>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</si>
  <si>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</si>
  <si>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</si>
  <si>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</si>
  <si>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</si>
  <si>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</si>
  <si>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</si>
  <si>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</si>
  <si>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</si>
  <si>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</si>
  <si>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</si>
  <si>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</si>
  <si>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</si>
  <si>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</si>
  <si>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</si>
  <si>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</si>
  <si>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</si>
  <si>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</si>
  <si>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</si>
  <si>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</si>
  <si>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</si>
  <si>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</si>
  <si>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</si>
  <si>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</si>
  <si>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</si>
  <si>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</si>
  <si>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</si>
  <si>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</si>
  <si>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</si>
  <si>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</si>
  <si>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</si>
  <si>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</si>
  <si>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</si>
  <si>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</si>
  <si>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</si>
  <si>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</si>
  <si>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</si>
  <si>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</si>
  <si>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</si>
  <si>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</si>
  <si>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</si>
  <si>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</si>
  <si>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</si>
  <si>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</si>
  <si>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</si>
  <si>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</si>
  <si>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</si>
  <si>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</si>
  <si>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</si>
  <si>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</si>
  <si>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</si>
  <si>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</si>
  <si>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</si>
  <si>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</si>
  <si>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</si>
  <si>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</si>
  <si>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</si>
  <si>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</si>
  <si>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</si>
  <si>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</si>
  <si>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</si>
  <si>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</si>
  <si>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</si>
  <si>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</si>
  <si>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</si>
  <si>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</si>
  <si>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</si>
  <si>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</si>
  <si>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</si>
  <si>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</si>
  <si>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</si>
  <si>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</si>
  <si>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</si>
  <si>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</si>
  <si>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</si>
  <si>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</si>
  <si>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</si>
  <si>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</si>
  <si>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</si>
  <si>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</si>
  <si>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</si>
  <si>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</si>
  <si>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</si>
  <si>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</si>
  <si>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</si>
  <si>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</si>
  <si>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</si>
  <si>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</si>
  <si>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</si>
  <si>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</si>
  <si>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</si>
  <si>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</si>
  <si>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</si>
  <si>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</si>
  <si>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</si>
  <si>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</si>
  <si>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</si>
  <si>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</si>
  <si>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</si>
  <si>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</si>
  <si>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</si>
  <si>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</si>
  <si>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</si>
  <si>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</si>
  <si>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</si>
  <si>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</si>
  <si>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</si>
  <si>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</si>
  <si>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</si>
  <si>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</si>
  <si>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</si>
  <si>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</si>
  <si>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</si>
  <si>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</si>
  <si>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</si>
  <si>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</si>
  <si>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</si>
  <si>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</si>
  <si>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</si>
  <si>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</si>
  <si>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</si>
  <si>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</si>
  <si>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</si>
  <si>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</si>
  <si>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</si>
  <si>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</si>
  <si>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</si>
  <si>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</si>
  <si>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</si>
  <si>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</si>
  <si>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</si>
  <si>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</si>
  <si>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</si>
  <si>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</si>
  <si>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</si>
  <si>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</si>
  <si>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</si>
  <si>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</si>
  <si>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</si>
  <si>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</si>
  <si>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</si>
  <si>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</si>
  <si>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</si>
  <si>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</si>
  <si>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</si>
  <si>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</si>
  <si>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</si>
  <si>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</si>
  <si>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</si>
  <si>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</si>
  <si>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</si>
  <si>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</si>
  <si>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</si>
  <si>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</si>
  <si>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</si>
  <si>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</si>
  <si>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</si>
  <si>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</si>
  <si>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</si>
  <si>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</si>
  <si>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</si>
  <si>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</si>
  <si>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</si>
  <si>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</si>
  <si>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</si>
  <si>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</si>
  <si>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</si>
  <si>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</si>
  <si>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</si>
  <si>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</si>
  <si>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</si>
  <si>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</si>
  <si>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</si>
  <si>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</si>
  <si>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</si>
  <si>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</si>
  <si>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</si>
  <si>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</si>
  <si>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</si>
  <si>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</si>
  <si>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</si>
  <si>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</si>
  <si>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</si>
  <si>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</si>
  <si>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</si>
  <si>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</si>
  <si>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</si>
  <si>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</si>
  <si>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</si>
  <si>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</si>
  <si>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</si>
  <si>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</si>
  <si>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</si>
  <si>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</si>
  <si>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</si>
  <si>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</si>
  <si>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</si>
  <si>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</si>
  <si>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</si>
  <si>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</si>
  <si>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</si>
  <si>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</si>
  <si>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</si>
  <si>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</si>
  <si>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</si>
  <si>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</si>
  <si>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</si>
  <si>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</si>
  <si>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</si>
  <si>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</si>
  <si>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</si>
  <si>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</si>
  <si>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</si>
  <si>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</si>
  <si>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</si>
  <si>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</si>
  <si>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</si>
  <si>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</si>
  <si>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</si>
  <si>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</si>
  <si>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</si>
  <si>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</si>
  <si>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</si>
  <si>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</si>
  <si>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</si>
  <si>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</si>
  <si>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</si>
  <si>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</si>
  <si>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</si>
  <si>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</si>
  <si>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</si>
  <si>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</si>
  <si>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</si>
  <si>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</si>
  <si>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</si>
  <si>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</si>
  <si>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</si>
  <si>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</si>
  <si>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</si>
  <si>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</si>
  <si>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</si>
  <si>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</si>
  <si>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</si>
  <si>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</si>
  <si>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</si>
  <si>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</si>
  <si>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</si>
  <si>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</si>
  <si>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</si>
  <si>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</si>
  <si>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</si>
  <si>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</si>
  <si>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</si>
  <si>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</si>
  <si>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</si>
  <si>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</si>
  <si>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</si>
  <si>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</si>
  <si>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</si>
  <si>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</si>
  <si>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</si>
  <si>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</si>
  <si>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</si>
  <si>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</si>
  <si>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</si>
  <si>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</si>
  <si>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</si>
  <si>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</si>
  <si>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</si>
  <si>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</si>
  <si>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</si>
  <si>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</si>
  <si>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</si>
  <si>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</si>
  <si>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</si>
  <si>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</si>
  <si>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</si>
  <si>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</si>
  <si>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</si>
  <si>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</si>
  <si>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</si>
  <si>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</si>
  <si>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</si>
  <si>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</si>
  <si>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</si>
  <si>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</si>
  <si>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</si>
  <si>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</si>
  <si>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</si>
  <si>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</si>
  <si>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</si>
  <si>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</si>
  <si>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</si>
  <si>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</si>
  <si>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</si>
  <si>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</si>
  <si>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</si>
  <si>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</si>
  <si>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</si>
  <si>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</si>
  <si>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</si>
  <si>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</si>
  <si>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</si>
  <si>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</si>
  <si>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</si>
  <si>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</si>
  <si>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</si>
  <si>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</si>
  <si>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</si>
  <si>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</si>
  <si>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</si>
  <si>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</si>
  <si>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</si>
  <si>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</si>
  <si>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</si>
  <si>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</si>
  <si>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</si>
  <si>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</si>
  <si>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</si>
  <si>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</si>
  <si>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</si>
  <si>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</si>
  <si>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</si>
  <si>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</si>
  <si>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</si>
  <si>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</si>
  <si>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</si>
  <si>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</si>
  <si>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</si>
  <si>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</si>
  <si>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</si>
  <si>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</si>
  <si>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</si>
  <si>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</si>
  <si>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</si>
  <si>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</si>
  <si>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</si>
  <si>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</si>
  <si>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</si>
  <si>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</si>
  <si>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</si>
  <si>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</si>
  <si>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</si>
  <si>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</si>
  <si>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</si>
  <si>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</si>
  <si>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</si>
  <si>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</si>
  <si>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</si>
  <si>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</si>
  <si>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</si>
  <si>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</si>
  <si>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</si>
  <si>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</si>
  <si>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</si>
  <si>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</si>
  <si>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</si>
  <si>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</si>
  <si>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</si>
  <si>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</si>
  <si>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</si>
  <si>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</si>
  <si>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</si>
  <si>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</si>
  <si>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</si>
  <si>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</si>
  <si>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</si>
  <si>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</si>
  <si>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</si>
  <si>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</si>
  <si>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</si>
  <si>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</si>
  <si>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</si>
  <si>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</si>
  <si>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</si>
  <si>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</si>
  <si>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</si>
  <si>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</si>
  <si>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</si>
  <si>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</si>
  <si>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</si>
  <si>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</si>
  <si>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</si>
  <si>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</si>
  <si>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</si>
  <si>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</si>
  <si>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</si>
  <si>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</si>
  <si>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</si>
  <si>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</si>
  <si>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</si>
  <si>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</si>
  <si>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</si>
  <si>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</si>
  <si>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</si>
  <si>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</si>
  <si>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</si>
  <si>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</si>
  <si>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</si>
  <si>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</si>
  <si>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</si>
  <si>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</si>
  <si>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</si>
  <si>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</si>
  <si>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</si>
  <si>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</si>
  <si>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</si>
  <si>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</si>
  <si>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</si>
  <si>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</si>
  <si>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</si>
  <si>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</si>
  <si>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</si>
  <si>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</si>
  <si>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</si>
  <si>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</si>
  <si>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</si>
  <si>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</si>
  <si>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</si>
  <si>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</si>
  <si>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</si>
  <si>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</si>
  <si>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</si>
  <si>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</si>
  <si>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</si>
  <si>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</si>
  <si>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</si>
  <si>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</si>
  <si>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</si>
  <si>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</si>
  <si>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</si>
  <si>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</si>
  <si>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</si>
  <si>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</si>
  <si>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</si>
  <si>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</si>
  <si>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</si>
  <si>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</si>
  <si>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</si>
  <si>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</si>
  <si>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</si>
  <si>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</si>
  <si>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</si>
  <si>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</si>
  <si>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</si>
  <si>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</si>
  <si>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</si>
  <si>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</si>
  <si>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</si>
  <si>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</si>
  <si>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</si>
  <si>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</si>
  <si>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</si>
  <si>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</si>
  <si>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</si>
  <si>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</si>
  <si>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</si>
  <si>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</si>
  <si>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</si>
  <si>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</si>
  <si>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</si>
  <si>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</si>
  <si>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</si>
  <si>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</si>
  <si>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</si>
  <si>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</si>
  <si>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</si>
  <si>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</si>
  <si>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</si>
  <si>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</si>
  <si>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</si>
  <si>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</si>
  <si>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</si>
  <si>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</si>
  <si>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</si>
  <si>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</si>
  <si>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</si>
  <si>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</si>
  <si>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</si>
  <si>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</si>
  <si>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</si>
  <si>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</si>
  <si>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</si>
  <si>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</si>
  <si>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</si>
  <si>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</si>
  <si>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</si>
  <si>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</si>
  <si>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</si>
  <si>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</si>
  <si>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</si>
  <si>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</si>
  <si>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</si>
  <si>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</si>
  <si>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</si>
  <si>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</si>
  <si>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</si>
  <si>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</si>
  <si>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</si>
  <si>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</si>
  <si>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</si>
  <si>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</si>
  <si>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</si>
  <si>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</si>
  <si>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</si>
  <si>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</si>
  <si>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</si>
  <si>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</si>
  <si>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</si>
  <si>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</si>
  <si>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</si>
  <si>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</si>
  <si>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</si>
  <si>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</si>
  <si>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</si>
  <si>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</si>
  <si>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</si>
  <si>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</si>
  <si>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</si>
  <si>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</si>
  <si>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</si>
  <si>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</si>
  <si>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</si>
  <si>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</si>
  <si>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</si>
  <si>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</si>
  <si>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</si>
  <si>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</si>
  <si>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</si>
  <si>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</si>
  <si>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</si>
  <si>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</si>
  <si>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</si>
  <si>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</si>
  <si>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</si>
  <si>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</si>
  <si>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</si>
  <si>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</si>
  <si>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</si>
  <si>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</si>
  <si>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</si>
  <si>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</si>
  <si>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</si>
  <si>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</si>
  <si>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</si>
  <si>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</si>
  <si>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</si>
  <si>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</si>
  <si>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</si>
  <si>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</si>
  <si>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</si>
  <si>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</si>
  <si>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</si>
  <si>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</si>
  <si>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</si>
  <si>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</si>
  <si>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</si>
  <si>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</si>
  <si>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</si>
  <si>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</si>
  <si>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</si>
  <si>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</si>
  <si>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</si>
  <si>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</si>
  <si>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</si>
  <si>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</si>
  <si>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</si>
  <si>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</si>
  <si>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</si>
  <si>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</si>
  <si>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</si>
  <si>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</si>
  <si>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</si>
  <si>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</si>
  <si>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</si>
  <si>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</si>
  <si>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</si>
  <si>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</si>
  <si>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</si>
  <si>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</si>
  <si>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</si>
  <si>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</si>
  <si>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</si>
  <si>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</si>
  <si>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</si>
  <si>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</si>
  <si>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</si>
  <si>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</si>
  <si>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</si>
  <si>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</si>
  <si>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</si>
  <si>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</si>
  <si>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</si>
  <si>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</si>
  <si>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</si>
  <si>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</si>
  <si>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</si>
  <si>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</si>
  <si>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</si>
  <si>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</si>
  <si>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</si>
  <si>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</si>
  <si>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</si>
  <si>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</si>
  <si>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</si>
  <si>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</si>
  <si>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</si>
  <si>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</si>
  <si>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</si>
  <si>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</si>
  <si>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</si>
  <si>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</si>
  <si>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</si>
  <si>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</si>
  <si>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</si>
  <si>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</si>
  <si>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</si>
  <si>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</si>
  <si>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</si>
  <si>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</si>
  <si>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</si>
  <si>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</si>
  <si>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</si>
  <si>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</si>
  <si>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</si>
  <si>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</si>
  <si>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</si>
  <si>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</si>
  <si>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</si>
  <si>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</si>
  <si>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</si>
  <si>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</si>
  <si>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</si>
  <si>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</si>
  <si>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</si>
  <si>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</si>
  <si>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</si>
  <si>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</si>
  <si>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</si>
  <si>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</si>
  <si>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</si>
  <si>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</si>
  <si>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</si>
  <si>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</si>
  <si>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</si>
  <si>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</si>
  <si>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</si>
  <si>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</si>
  <si>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</si>
  <si>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</si>
  <si>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</si>
  <si>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</si>
  <si>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</si>
  <si>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</si>
  <si>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</si>
  <si>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</si>
  <si>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</si>
  <si>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</si>
  <si>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</si>
  <si>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</si>
  <si>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</si>
  <si>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</si>
  <si>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</si>
  <si>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</si>
  <si>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</si>
  <si>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</si>
  <si>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</si>
  <si>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</si>
  <si>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</si>
  <si>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</si>
  <si>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</si>
  <si>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</si>
  <si>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</si>
  <si>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</si>
  <si>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</si>
  <si>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</si>
  <si>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</si>
  <si>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</si>
  <si>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</si>
  <si>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</si>
  <si>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</si>
  <si>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</si>
  <si>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</si>
  <si>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</si>
  <si>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</si>
  <si>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</si>
  <si>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</si>
  <si>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</si>
  <si>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</si>
  <si>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</si>
  <si>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</si>
  <si>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</si>
  <si>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</si>
  <si>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</si>
  <si>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</si>
  <si>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</si>
  <si>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</si>
  <si>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</si>
  <si>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</si>
  <si>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</si>
  <si>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</si>
  <si>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</si>
  <si>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</si>
  <si>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</si>
  <si>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</si>
  <si>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</si>
  <si>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</si>
  <si>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</si>
  <si>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</si>
  <si>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</si>
  <si>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</si>
  <si>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</si>
  <si>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</si>
  <si>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</si>
  <si>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</si>
  <si>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</si>
  <si>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</si>
  <si>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</si>
  <si>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</si>
  <si>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</si>
  <si>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</si>
  <si>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</si>
  <si>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</si>
  <si>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</si>
  <si>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</si>
  <si>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</si>
  <si>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</si>
  <si>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</si>
  <si>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</si>
  <si>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</si>
  <si>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</si>
  <si>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</si>
  <si>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</si>
  <si>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</si>
  <si>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</si>
  <si>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</si>
  <si>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</si>
  <si>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</si>
  <si>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</si>
  <si>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</si>
  <si>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</si>
  <si>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</si>
  <si>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</si>
  <si>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</si>
  <si>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</si>
  <si>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</si>
  <si>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</si>
  <si>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</si>
  <si>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</si>
  <si>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</si>
  <si>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</si>
  <si>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</si>
  <si>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</si>
  <si>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</si>
  <si>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</si>
  <si>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</si>
  <si>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</si>
  <si>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</si>
  <si>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</si>
  <si>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</si>
  <si>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</si>
  <si>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</si>
  <si>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</si>
  <si>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</si>
  <si>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</si>
  <si>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</si>
  <si>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</si>
  <si>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</si>
  <si>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</si>
  <si>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</si>
  <si>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</si>
  <si>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</si>
  <si>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</si>
  <si>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</si>
  <si>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</si>
  <si>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</si>
  <si>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</si>
  <si>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</si>
  <si>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</si>
  <si>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</si>
  <si>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</si>
  <si>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</si>
  <si>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</si>
  <si>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</si>
  <si>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</si>
  <si>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</si>
  <si>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</si>
  <si>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</si>
  <si>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</si>
  <si>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</si>
  <si>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</si>
  <si>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</si>
  <si>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</si>
  <si>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</si>
  <si>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</si>
  <si>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</si>
  <si>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</si>
  <si>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</si>
  <si>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</si>
  <si>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</si>
  <si>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</si>
  <si>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</si>
  <si>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</si>
  <si>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</si>
  <si>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</si>
  <si>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</si>
  <si>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</si>
  <si>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</si>
  <si>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</si>
  <si>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</si>
  <si>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</si>
  <si>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</si>
  <si>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</si>
  <si>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</si>
  <si>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</si>
  <si>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</si>
  <si>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</si>
  <si>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</si>
  <si>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</si>
  <si>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</si>
  <si>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</si>
  <si>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</si>
  <si>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</si>
  <si>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</si>
  <si>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</si>
  <si>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</si>
  <si>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</si>
  <si>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</si>
  <si>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</si>
  <si>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</si>
  <si>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</si>
  <si>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</si>
  <si>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</si>
  <si>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</si>
  <si>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</si>
  <si>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</si>
  <si>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</si>
  <si>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</si>
  <si>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</si>
  <si>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</si>
  <si>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</si>
  <si>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</si>
  <si>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</si>
  <si>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</si>
  <si>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</si>
  <si>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</si>
  <si>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</si>
  <si>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</si>
  <si>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</si>
  <si>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</si>
  <si>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</si>
  <si>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</si>
  <si>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</si>
  <si>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</si>
  <si>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</si>
  <si>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</si>
  <si>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</si>
  <si>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</si>
  <si>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</si>
  <si>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</si>
  <si>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</si>
  <si>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</si>
  <si>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</si>
  <si>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</si>
  <si>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</si>
  <si>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</si>
  <si>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</si>
  <si>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</si>
  <si>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</si>
  <si>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</si>
  <si>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</si>
  <si>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</si>
  <si>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</si>
  <si>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</si>
  <si>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</si>
  <si>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</si>
  <si>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</si>
  <si>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</si>
  <si>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</si>
  <si>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</si>
  <si>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</si>
  <si>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</si>
  <si>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</si>
  <si>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</si>
  <si>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</si>
  <si>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</si>
  <si>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</si>
  <si>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</si>
  <si>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</si>
  <si>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</si>
  <si>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</si>
  <si>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</si>
  <si>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</si>
  <si>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</si>
  <si>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</si>
  <si>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</si>
  <si>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</si>
  <si>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</si>
  <si>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</si>
  <si>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</si>
  <si>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</si>
  <si>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</si>
  <si>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</si>
  <si>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</si>
  <si>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</si>
  <si>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</si>
  <si>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</si>
  <si>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</si>
  <si>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</si>
  <si>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</si>
  <si>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</si>
  <si>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</si>
  <si>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</si>
  <si>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</si>
  <si>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</si>
  <si>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</si>
  <si>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</si>
  <si>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</si>
  <si>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</si>
  <si>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</si>
  <si>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</si>
  <si>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</si>
  <si>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</si>
  <si>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</si>
  <si>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</si>
  <si>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</si>
  <si>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</si>
  <si>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</si>
  <si>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</si>
  <si>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</si>
  <si>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</si>
  <si>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</si>
  <si>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</si>
  <si>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</si>
  <si>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</si>
  <si>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</si>
  <si>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</si>
  <si>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</si>
  <si>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</si>
  <si>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</si>
  <si>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</si>
  <si>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</si>
  <si>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</si>
  <si>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</si>
  <si>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</si>
  <si>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</si>
  <si>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</si>
  <si>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</si>
  <si>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</si>
  <si>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</si>
  <si>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</si>
  <si>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</si>
  <si>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</si>
  <si>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</si>
  <si>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</si>
  <si>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</si>
  <si>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</si>
  <si>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</si>
  <si>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</si>
  <si>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</si>
  <si>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</si>
  <si>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</si>
  <si>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</si>
  <si>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</si>
  <si>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</si>
  <si>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</si>
  <si>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</si>
  <si>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</si>
  <si>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</si>
  <si>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</si>
  <si>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</si>
  <si>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</si>
  <si>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</si>
  <si>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</si>
  <si>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</si>
  <si>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</si>
  <si>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</si>
  <si>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</si>
  <si>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</si>
  <si>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</si>
  <si>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</si>
  <si>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</si>
  <si>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</si>
  <si>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</si>
  <si>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</si>
  <si>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</si>
  <si>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</si>
  <si>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</si>
  <si>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</si>
  <si>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</si>
  <si>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</si>
  <si>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</si>
  <si>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</si>
  <si>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</si>
  <si>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</si>
  <si>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</si>
  <si>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</si>
  <si>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</si>
  <si>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</si>
  <si>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</si>
  <si>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</si>
  <si>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</si>
  <si>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</si>
  <si>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</si>
  <si>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</si>
  <si>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</si>
  <si>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</si>
  <si>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</si>
  <si>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</si>
  <si>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</si>
  <si>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</si>
  <si>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</si>
  <si>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</si>
  <si>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</si>
  <si>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</si>
  <si>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</si>
  <si>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</si>
  <si>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</si>
  <si>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</si>
  <si>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</si>
  <si>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</si>
  <si>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</si>
  <si>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</si>
  <si>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</si>
  <si>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</si>
  <si>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</si>
  <si>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</si>
  <si>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</si>
  <si>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</si>
  <si>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</si>
  <si>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</si>
  <si>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</si>
  <si>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</si>
  <si>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</si>
  <si>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</si>
  <si>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</si>
  <si>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</si>
  <si>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</si>
  <si>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</si>
  <si>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</si>
  <si>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</si>
  <si>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</si>
  <si>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</si>
  <si>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</si>
  <si>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</si>
  <si>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</si>
  <si>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</si>
  <si>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</si>
  <si>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</si>
  <si>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</si>
  <si>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</si>
  <si>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</si>
  <si>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</si>
  <si>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</si>
  <si>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</si>
  <si>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</si>
  <si>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</si>
  <si>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</si>
  <si>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</si>
  <si>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</si>
  <si>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</si>
  <si>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</si>
  <si>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</si>
  <si>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</si>
  <si>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</si>
  <si>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</si>
  <si>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</si>
  <si>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</si>
  <si>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</si>
  <si>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</si>
  <si>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</si>
  <si>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</si>
  <si>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</si>
  <si>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</si>
  <si>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</si>
  <si>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</si>
  <si>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</si>
  <si>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</si>
  <si>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</si>
  <si>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</si>
  <si>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</si>
  <si>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</si>
  <si>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</si>
  <si>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</si>
  <si>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</si>
  <si>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</si>
  <si>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</si>
  <si>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</si>
  <si>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</si>
  <si>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</si>
  <si>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</si>
  <si>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</si>
  <si>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</si>
  <si>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</si>
  <si>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</si>
  <si>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</si>
  <si>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</si>
  <si>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</si>
  <si>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</si>
  <si>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</si>
  <si>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</si>
  <si>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</si>
  <si>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</si>
  <si>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</si>
  <si>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</si>
  <si>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</si>
  <si>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</si>
  <si>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</si>
  <si>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</si>
  <si>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</si>
  <si>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</si>
  <si>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</si>
  <si>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</si>
  <si>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</si>
  <si>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</si>
  <si>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</si>
  <si>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</si>
  <si>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</si>
  <si>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</si>
  <si>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</si>
  <si>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</si>
  <si>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</si>
  <si>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</si>
  <si>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</si>
  <si>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</si>
  <si>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</si>
  <si>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</si>
  <si>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</si>
  <si>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</si>
  <si>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</si>
  <si>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</si>
  <si>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</si>
  <si>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</si>
  <si>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</si>
  <si>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</si>
  <si>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</si>
  <si>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</si>
  <si>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</si>
  <si>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</si>
  <si>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</si>
  <si>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</si>
  <si>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</si>
  <si>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</si>
  <si>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</si>
  <si>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</si>
  <si>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</si>
  <si>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</si>
  <si>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</si>
  <si>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</si>
  <si>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</si>
  <si>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</si>
  <si>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</si>
  <si>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</si>
  <si>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</si>
  <si>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</si>
  <si>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</si>
  <si>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</si>
  <si>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</si>
  <si>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</si>
  <si>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</si>
  <si>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</si>
  <si>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</si>
  <si>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</si>
  <si>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</si>
  <si>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</si>
  <si>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</si>
  <si>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</si>
  <si>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</si>
  <si>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</si>
  <si>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</si>
  <si>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</si>
  <si>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</si>
  <si>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</si>
  <si>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</si>
  <si>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</si>
  <si>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</si>
  <si>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</si>
  <si>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</si>
  <si>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</si>
  <si>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</si>
  <si>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</si>
  <si>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</si>
  <si>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</si>
  <si>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</si>
  <si>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</si>
  <si>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</si>
  <si>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</si>
  <si>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</si>
  <si>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</si>
  <si>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</si>
  <si>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</si>
  <si>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</si>
  <si>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</si>
  <si>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</si>
  <si>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</si>
  <si>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</si>
  <si>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</si>
  <si>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</si>
  <si>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</si>
  <si>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</si>
  <si>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</si>
  <si>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</si>
  <si>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</si>
  <si>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</si>
  <si>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</si>
  <si>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</si>
  <si>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</si>
  <si>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</si>
  <si>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</si>
  <si>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</si>
  <si>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</si>
  <si>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</si>
  <si>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</si>
  <si>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</si>
  <si>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</si>
  <si>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</si>
  <si>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</si>
  <si>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</si>
  <si>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</si>
  <si>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</si>
  <si>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</si>
  <si>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</si>
  <si>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</si>
  <si>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</si>
  <si>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</si>
  <si>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</si>
  <si>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</si>
  <si>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</si>
  <si>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</si>
  <si>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</si>
  <si>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</si>
  <si>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</si>
  <si>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</si>
  <si>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</si>
  <si>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</si>
  <si>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</si>
  <si>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</si>
  <si>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</si>
  <si>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</si>
  <si>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</si>
  <si>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</si>
  <si>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</si>
  <si>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</si>
  <si>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</si>
  <si>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</si>
  <si>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</si>
  <si>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</si>
  <si>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</si>
  <si>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</si>
  <si>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</si>
  <si>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</si>
  <si>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</si>
  <si>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</si>
  <si>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</si>
  <si>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</si>
  <si>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</si>
  <si>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</si>
  <si>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</si>
  <si>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</si>
  <si>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</si>
  <si>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</si>
  <si>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</si>
  <si>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</si>
  <si>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</si>
  <si>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</si>
  <si>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</si>
  <si>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</si>
  <si>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</si>
  <si>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</si>
  <si>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</si>
  <si>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</si>
  <si>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</si>
  <si>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</si>
  <si>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</si>
  <si>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</si>
  <si>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</si>
  <si>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</si>
  <si>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</si>
  <si>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</si>
  <si>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</si>
  <si>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</si>
  <si>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</si>
  <si>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</si>
  <si>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</si>
  <si>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</si>
  <si>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</si>
  <si>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</si>
  <si>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</si>
  <si>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</si>
  <si>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</si>
  <si>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</si>
  <si>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</si>
  <si>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</si>
  <si>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</si>
  <si>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</si>
  <si>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</si>
  <si>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</si>
  <si>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</si>
  <si>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</si>
  <si>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</si>
  <si>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</si>
  <si>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</si>
  <si>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</si>
  <si>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</si>
  <si>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</si>
  <si>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</si>
  <si>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</si>
  <si>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</si>
  <si>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</si>
  <si>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</si>
  <si>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</si>
  <si>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</si>
  <si>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</si>
  <si>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</si>
  <si>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</si>
  <si>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</si>
  <si>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</si>
  <si>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</si>
  <si>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</si>
  <si>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</si>
  <si>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</si>
  <si>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</si>
  <si>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</si>
  <si>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</si>
  <si>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</si>
  <si>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</si>
  <si>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</si>
  <si>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</si>
  <si>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</si>
  <si>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</si>
  <si>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</si>
  <si>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</si>
  <si>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</si>
  <si>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</si>
  <si>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</si>
  <si>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</si>
  <si>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</si>
  <si>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</si>
  <si>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</si>
  <si>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</si>
  <si>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</si>
  <si>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</si>
  <si>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</si>
  <si>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</si>
  <si>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</si>
  <si>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</si>
  <si>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</si>
  <si>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</si>
  <si>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</si>
  <si>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</si>
  <si>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</si>
  <si>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</si>
  <si>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</si>
  <si>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</si>
  <si>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</si>
  <si>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</si>
  <si>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</si>
  <si>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</si>
  <si>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</si>
  <si>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</si>
  <si>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</si>
  <si>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</si>
  <si>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</si>
  <si>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</si>
  <si>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</si>
  <si>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</si>
  <si>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</si>
  <si>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</si>
  <si>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</si>
  <si>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</si>
  <si>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</si>
  <si>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</si>
  <si>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</si>
  <si>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</si>
  <si>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</si>
  <si>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</si>
  <si>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</si>
  <si>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</si>
  <si>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</si>
  <si>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</si>
  <si>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</si>
  <si>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</si>
  <si>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</si>
  <si>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</si>
  <si>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</si>
  <si>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</si>
  <si>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</si>
  <si>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</si>
  <si>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</si>
  <si>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</si>
  <si>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</si>
  <si>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</si>
  <si>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</si>
  <si>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</si>
  <si>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</si>
  <si>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</si>
  <si>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</si>
  <si>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</si>
  <si>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</si>
  <si>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</si>
  <si>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</si>
  <si>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</si>
  <si>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</si>
  <si>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</si>
  <si>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</si>
  <si>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</si>
  <si>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</si>
  <si>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</si>
  <si>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</si>
  <si>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</si>
  <si>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</si>
  <si>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</si>
  <si>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</si>
  <si>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</si>
  <si>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</si>
  <si>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</si>
  <si>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</si>
  <si>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</si>
  <si>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</si>
  <si>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</si>
  <si>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</si>
  <si>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</si>
  <si>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</si>
  <si>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</si>
  <si>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</si>
  <si>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</si>
  <si>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</si>
  <si>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</si>
  <si>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</si>
  <si>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</si>
  <si>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</si>
  <si>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</si>
  <si>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</si>
  <si>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</si>
  <si>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</si>
  <si>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</si>
  <si>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</si>
  <si>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</si>
  <si>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</si>
  <si>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</si>
  <si>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</si>
  <si>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</si>
  <si>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</si>
  <si>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</si>
  <si>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</si>
  <si>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</si>
  <si>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</si>
  <si>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</si>
  <si>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</si>
  <si>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</si>
  <si>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</si>
  <si>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</si>
  <si>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</si>
  <si>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</si>
  <si>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</si>
  <si>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</si>
  <si>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</si>
  <si>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</si>
  <si>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</si>
  <si>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</si>
  <si>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</si>
  <si>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</si>
  <si>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</si>
  <si>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</si>
  <si>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</si>
  <si>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</si>
  <si>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</si>
  <si>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</si>
  <si>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</si>
  <si>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</si>
  <si>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</si>
  <si>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</si>
  <si>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</si>
  <si>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</si>
  <si>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</si>
  <si>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</si>
  <si>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</si>
  <si>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</si>
  <si>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</si>
  <si>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</si>
  <si>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</si>
  <si>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</si>
  <si>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</si>
  <si>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</si>
  <si>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</si>
  <si>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</si>
  <si>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</si>
  <si>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</si>
  <si>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</si>
  <si>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</si>
  <si>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</si>
  <si>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</si>
  <si>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</si>
  <si>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</si>
  <si>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</si>
  <si>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</si>
  <si>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</si>
  <si>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</si>
  <si>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</si>
  <si>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</si>
  <si>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</si>
  <si>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</si>
  <si>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</si>
  <si>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</si>
  <si>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</si>
  <si>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</si>
  <si>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</si>
  <si>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</si>
  <si>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</si>
  <si>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</si>
  <si>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</si>
  <si>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</si>
  <si>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</si>
  <si>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</si>
  <si>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</si>
  <si>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</si>
  <si>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</si>
  <si>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</si>
  <si>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</si>
  <si>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</si>
  <si>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</si>
  <si>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</si>
  <si>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</si>
  <si>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</si>
  <si>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</si>
  <si>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</si>
  <si>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</si>
  <si>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</si>
  <si>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</si>
  <si>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</si>
  <si>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</si>
  <si>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</si>
  <si>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</si>
  <si>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</si>
  <si>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</si>
  <si>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</si>
  <si>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</si>
  <si>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</si>
  <si>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</si>
  <si>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</si>
  <si>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</si>
  <si>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</si>
  <si>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</si>
  <si>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</si>
  <si>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</si>
  <si>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</si>
  <si>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</si>
  <si>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</si>
  <si>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</si>
  <si>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</si>
  <si>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</si>
  <si>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</si>
  <si>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</si>
  <si>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</si>
  <si>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</si>
  <si>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</si>
  <si>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</si>
  <si>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</si>
  <si>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</si>
  <si>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</si>
  <si>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</si>
  <si>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</si>
  <si>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</si>
  <si>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</si>
  <si>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</si>
  <si>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</si>
  <si>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</si>
  <si>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</si>
  <si>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</si>
  <si>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</si>
  <si>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</si>
  <si>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</si>
  <si>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</si>
  <si>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</si>
  <si>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</si>
  <si>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</si>
  <si>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</si>
  <si>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</si>
  <si>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</si>
  <si>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</si>
  <si>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</si>
  <si>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</si>
  <si>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</si>
  <si>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</si>
  <si>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</si>
  <si>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</si>
  <si>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</si>
  <si>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</si>
  <si>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</si>
  <si>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</si>
  <si>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</si>
  <si>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</si>
  <si>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</si>
  <si>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</si>
  <si>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</si>
  <si>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</si>
  <si>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</si>
  <si>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</si>
  <si>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</si>
  <si>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</si>
  <si>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</si>
  <si>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</si>
  <si>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</si>
  <si>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</si>
  <si>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</si>
  <si>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</si>
  <si>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</si>
  <si>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</si>
  <si>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</si>
  <si>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</si>
  <si>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</si>
  <si>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</si>
  <si>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</si>
  <si>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</si>
  <si>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</si>
  <si>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</si>
  <si>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</si>
  <si>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</si>
  <si>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</si>
  <si>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</si>
  <si>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</si>
  <si>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</si>
  <si>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</si>
  <si>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</si>
  <si>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</si>
  <si>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</si>
  <si>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</si>
  <si>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</si>
  <si>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</si>
  <si>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</si>
  <si>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</si>
  <si>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</si>
  <si>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</si>
  <si>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</si>
  <si>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</si>
  <si>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</si>
  <si>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</si>
  <si>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</si>
  <si>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</si>
  <si>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</si>
  <si>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</si>
  <si>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</si>
  <si>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</si>
  <si>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</si>
  <si>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</si>
  <si>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</si>
  <si>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</si>
  <si>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</si>
  <si>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</si>
  <si>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</si>
  <si>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</si>
  <si>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</si>
  <si>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</si>
  <si>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</si>
  <si>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</si>
  <si>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</si>
  <si>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</si>
  <si>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</si>
  <si>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</si>
  <si>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</si>
  <si>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</si>
  <si>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</si>
  <si>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</si>
  <si>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</si>
  <si>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</si>
  <si>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</si>
  <si>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</si>
  <si>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</si>
  <si>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</si>
  <si>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</si>
  <si>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</si>
  <si>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</si>
  <si>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</si>
  <si>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</si>
  <si>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</si>
  <si>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</si>
  <si>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</si>
  <si>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</si>
  <si>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</si>
  <si>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</si>
  <si>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</si>
  <si>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</si>
  <si>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</si>
  <si>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</si>
  <si>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</si>
  <si>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</si>
  <si>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</si>
  <si>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</si>
  <si>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</si>
  <si>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</si>
  <si>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</si>
  <si>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</si>
  <si>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</si>
  <si>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</si>
  <si>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</si>
  <si>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</si>
  <si>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</si>
  <si>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</si>
  <si>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</si>
  <si>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</si>
  <si>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</si>
  <si>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</si>
  <si>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</si>
  <si>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</si>
  <si>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</si>
  <si>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</si>
  <si>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</si>
  <si>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</si>
  <si>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</si>
  <si>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</si>
  <si>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</si>
  <si>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</si>
  <si>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</si>
  <si>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</si>
  <si>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</si>
  <si>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</si>
  <si>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</si>
  <si>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</si>
  <si>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</si>
  <si>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</si>
  <si>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</si>
  <si>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</si>
  <si>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</si>
  <si>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</si>
  <si>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</si>
  <si>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</si>
  <si>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</si>
  <si>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</si>
  <si>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</si>
  <si>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</si>
  <si>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</si>
  <si>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</si>
  <si>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</si>
  <si>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</si>
  <si>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</si>
  <si>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</si>
  <si>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</si>
  <si>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</si>
  <si>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</si>
  <si>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</si>
  <si>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</si>
  <si>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</si>
  <si>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</si>
  <si>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</si>
  <si>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</si>
  <si>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</si>
  <si>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</si>
  <si>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</si>
  <si>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</si>
  <si>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</si>
  <si>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</si>
  <si>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</si>
  <si>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</si>
  <si>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</si>
  <si>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</si>
  <si>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</si>
  <si>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</si>
  <si>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</si>
  <si>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</si>
  <si>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</si>
  <si>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</si>
  <si>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</si>
  <si>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</si>
  <si>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</si>
  <si>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</si>
  <si>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</si>
  <si>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</si>
  <si>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</si>
  <si>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</si>
  <si>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</si>
  <si>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</si>
  <si>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</si>
  <si>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</si>
  <si>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</si>
  <si>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</si>
  <si>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</si>
  <si>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</si>
  <si>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</si>
  <si>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</si>
  <si>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</si>
  <si>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</si>
  <si>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</si>
  <si>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</si>
  <si>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</si>
  <si>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</si>
  <si>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</si>
  <si>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</si>
  <si>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</si>
  <si>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</si>
  <si>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</si>
  <si>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</si>
  <si>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</si>
  <si>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</si>
  <si>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</si>
  <si>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</si>
  <si>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</si>
  <si>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</si>
  <si>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</si>
  <si>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</si>
  <si>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</si>
  <si>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</si>
  <si>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</si>
  <si>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</si>
  <si>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</si>
  <si>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</si>
  <si>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</si>
  <si>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</si>
  <si>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</si>
  <si>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</si>
  <si>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</si>
  <si>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</si>
  <si>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</si>
  <si>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</si>
  <si>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</si>
  <si>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</si>
  <si>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</si>
  <si>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</si>
  <si>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</si>
  <si>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</si>
  <si>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</si>
  <si>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</si>
  <si>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</si>
  <si>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</si>
  <si>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</si>
  <si>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</si>
  <si>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</si>
  <si>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</si>
  <si>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</si>
  <si>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</si>
  <si>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</si>
  <si>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</si>
  <si>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</si>
  <si>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</si>
  <si>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</si>
  <si>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</si>
  <si>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</si>
  <si>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</si>
  <si>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</si>
  <si>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</si>
  <si>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</si>
  <si>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</si>
  <si>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</si>
  <si>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</si>
  <si>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</si>
  <si>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</si>
  <si>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</si>
  <si>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</si>
  <si>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</si>
  <si>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</si>
  <si>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</si>
  <si>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</si>
  <si>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</si>
  <si>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</si>
  <si>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</si>
  <si>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</si>
  <si>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</si>
  <si>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</si>
  <si>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</si>
  <si>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</si>
  <si>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</si>
  <si>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</si>
  <si>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</si>
  <si>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</si>
  <si>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</si>
  <si>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</si>
  <si>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</si>
  <si>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</si>
  <si>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</si>
  <si>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</si>
  <si>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</si>
  <si>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</si>
  <si>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</si>
  <si>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</si>
  <si>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</si>
  <si>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</si>
  <si>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</si>
  <si>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</si>
  <si>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</si>
  <si>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</si>
  <si>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</si>
  <si>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</si>
  <si>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</si>
  <si>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</si>
  <si>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</si>
  <si>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</si>
  <si>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</si>
  <si>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</si>
  <si>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</si>
  <si>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</si>
  <si>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</si>
  <si>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</si>
  <si>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</si>
  <si>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</si>
  <si>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</si>
  <si>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</si>
  <si>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</si>
  <si>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</si>
  <si>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</si>
  <si>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</si>
  <si>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</si>
  <si>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</si>
  <si>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</si>
  <si>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</si>
  <si>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</si>
  <si>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</si>
  <si>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</si>
  <si>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</si>
  <si>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</si>
  <si>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</si>
  <si>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</si>
  <si>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</si>
  <si>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</si>
  <si>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</si>
  <si>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</si>
  <si>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</si>
  <si>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</si>
  <si>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</si>
  <si>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</si>
  <si>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</si>
  <si>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</si>
  <si>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</si>
  <si>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</si>
  <si>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</si>
  <si>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</si>
  <si>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</si>
  <si>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</si>
  <si>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</si>
  <si>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</si>
  <si>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</si>
  <si>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</si>
  <si>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</si>
  <si>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</si>
  <si>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</si>
  <si>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</si>
  <si>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</si>
  <si>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</si>
  <si>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</si>
  <si>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</si>
  <si>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</si>
  <si>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</si>
  <si>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</si>
  <si>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</si>
  <si>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</si>
  <si>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</si>
  <si>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</si>
  <si>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</si>
  <si>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</si>
  <si>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</si>
  <si>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</si>
  <si>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</si>
  <si>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</si>
  <si>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</si>
  <si>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</si>
  <si>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</si>
  <si>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</si>
  <si>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</si>
  <si>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</si>
  <si>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</si>
  <si>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</si>
  <si>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</si>
  <si>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</si>
  <si>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</si>
  <si>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</si>
  <si>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</si>
  <si>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</si>
  <si>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</si>
  <si>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</si>
  <si>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</si>
  <si>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</si>
  <si>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</si>
  <si>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</si>
  <si>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</si>
  <si>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</si>
  <si>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</si>
  <si>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</si>
  <si>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</si>
  <si>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</si>
  <si>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</si>
  <si>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</si>
  <si>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</si>
  <si>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</si>
  <si>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</si>
  <si>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</si>
  <si>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</si>
  <si>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</si>
  <si>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</si>
  <si>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</si>
  <si>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</si>
  <si>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</si>
  <si>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</si>
  <si>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</si>
  <si>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</si>
  <si>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</si>
  <si>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</si>
  <si>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</si>
  <si>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</si>
  <si>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</si>
  <si>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</si>
  <si>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</si>
  <si>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</si>
  <si>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</si>
  <si>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</si>
  <si>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</si>
  <si>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</si>
  <si>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</si>
  <si>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</si>
  <si>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</si>
  <si>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</si>
  <si>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</si>
  <si>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</si>
  <si>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</si>
  <si>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</si>
  <si>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</si>
  <si>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</si>
  <si>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</si>
  <si>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</si>
  <si>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</si>
  <si>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</si>
  <si>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</si>
  <si>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</si>
  <si>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</si>
  <si>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</si>
  <si>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</si>
  <si>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</si>
  <si>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</si>
  <si>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</si>
  <si>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</si>
  <si>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</si>
  <si>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</si>
  <si>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</si>
  <si>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</si>
  <si>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</si>
  <si>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</si>
  <si>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</si>
  <si>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</si>
  <si>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</si>
  <si>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</si>
  <si>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</si>
  <si>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</si>
  <si>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</si>
  <si>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</si>
  <si>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</si>
  <si>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</si>
  <si>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</si>
  <si>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</si>
  <si>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</si>
  <si>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</si>
  <si>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</si>
  <si>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</si>
  <si>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</si>
  <si>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</si>
  <si>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</si>
  <si>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</si>
  <si>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</si>
  <si>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</si>
  <si>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</si>
  <si>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</si>
  <si>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</si>
  <si>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</si>
  <si>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</si>
  <si>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</si>
  <si>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</si>
  <si>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</si>
  <si>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</si>
  <si>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</si>
  <si>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</si>
  <si>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</si>
  <si>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</si>
  <si>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</si>
  <si>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</si>
  <si>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</si>
  <si>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</si>
  <si>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</si>
  <si>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</si>
  <si>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</si>
  <si>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</si>
  <si>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</si>
  <si>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</si>
  <si>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</si>
  <si>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</si>
  <si>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</si>
  <si>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</si>
  <si>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</si>
  <si>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</si>
  <si>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</si>
  <si>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</si>
  <si>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</si>
  <si>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</si>
  <si>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</si>
  <si>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</si>
  <si>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</si>
  <si>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</si>
  <si>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</si>
  <si>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</si>
  <si>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</si>
  <si>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</si>
  <si>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</si>
  <si>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</si>
  <si>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</si>
  <si>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</si>
  <si>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</si>
  <si>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</si>
  <si>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</si>
  <si>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</si>
  <si>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</si>
  <si>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</si>
  <si>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</si>
  <si>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</si>
  <si>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</si>
  <si>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</si>
  <si>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</si>
  <si>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</si>
  <si>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</si>
  <si>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</si>
  <si>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</si>
  <si>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</si>
  <si>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</si>
  <si>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</si>
  <si>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</si>
  <si>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</si>
  <si>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</si>
  <si>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</si>
  <si>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</si>
  <si>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</si>
  <si>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</si>
  <si>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</si>
  <si>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</si>
  <si>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</si>
  <si>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</si>
  <si>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</si>
  <si>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</si>
  <si>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</si>
  <si>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</si>
  <si>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</si>
  <si>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</si>
  <si>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</si>
  <si>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</si>
  <si>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</si>
  <si>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</si>
  <si>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</si>
  <si>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</si>
  <si>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</si>
  <si>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</si>
  <si>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</si>
  <si>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</si>
  <si>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</si>
  <si>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</si>
  <si>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</si>
  <si>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</si>
  <si>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</si>
  <si>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</si>
  <si>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</si>
  <si>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</si>
  <si>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</si>
  <si>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</si>
  <si>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</si>
  <si>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</si>
  <si>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</si>
  <si>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</si>
  <si>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</si>
  <si>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</si>
  <si>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</si>
  <si>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</si>
  <si>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</si>
  <si>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</si>
  <si>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</si>
  <si>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</si>
  <si>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</si>
  <si>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</si>
  <si>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</si>
  <si>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</si>
  <si>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</si>
  <si>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</si>
  <si>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</si>
  <si>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</si>
  <si>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</si>
  <si>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</si>
  <si>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</si>
  <si>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</si>
  <si>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</si>
  <si>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</si>
  <si>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</si>
  <si>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</si>
  <si>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</si>
  <si>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</si>
  <si>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</si>
  <si>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</si>
  <si>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</si>
  <si>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</si>
  <si>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</si>
  <si>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</si>
  <si>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</si>
  <si>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</si>
  <si>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</si>
  <si>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</si>
  <si>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</si>
  <si>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</si>
  <si>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</si>
  <si>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</si>
  <si>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</si>
  <si>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</si>
  <si>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</si>
  <si>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</si>
  <si>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</si>
  <si>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</si>
  <si>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</si>
  <si>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</si>
  <si>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</si>
  <si>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</si>
  <si>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</si>
  <si>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</si>
  <si>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</si>
  <si>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</si>
  <si>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</si>
  <si>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</si>
  <si>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</si>
  <si>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</si>
  <si>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</si>
  <si>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</si>
  <si>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</si>
  <si>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</si>
  <si>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</si>
  <si>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</si>
  <si>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</si>
  <si>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</si>
  <si>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</si>
  <si>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</si>
  <si>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</si>
  <si>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</si>
  <si>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</si>
  <si>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</si>
  <si>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</si>
  <si>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</si>
  <si>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</si>
  <si>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</si>
  <si>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</si>
  <si>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</si>
  <si>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</si>
  <si>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</si>
  <si>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</si>
  <si>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</si>
  <si>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</si>
  <si>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</si>
  <si>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</si>
  <si>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</si>
  <si>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</si>
  <si>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</si>
  <si>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</si>
  <si>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</si>
  <si>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</si>
  <si>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</si>
  <si>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</si>
  <si>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</si>
  <si>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</si>
  <si>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</si>
  <si>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</si>
  <si>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</si>
  <si>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</si>
  <si>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</si>
  <si>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</si>
  <si>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</si>
  <si>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</si>
  <si>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</si>
  <si>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</si>
  <si>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</si>
  <si>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</si>
  <si>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</si>
  <si>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</si>
  <si>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</si>
  <si>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</si>
  <si>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</si>
  <si>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</si>
  <si>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</si>
  <si>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</si>
  <si>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</si>
  <si>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</si>
  <si>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</si>
  <si>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</si>
  <si>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</si>
  <si>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</si>
  <si>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</si>
  <si>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</si>
  <si>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</si>
  <si>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</si>
  <si>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</si>
  <si>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</si>
  <si>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</si>
  <si>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</si>
  <si>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</si>
  <si>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</si>
  <si>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</si>
  <si>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</si>
  <si>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</si>
  <si>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</si>
  <si>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</si>
  <si>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</si>
  <si>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</si>
  <si>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</si>
  <si>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</si>
  <si>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</si>
  <si>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</si>
  <si>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</si>
  <si>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</si>
  <si>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</si>
  <si>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</si>
  <si>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</si>
  <si>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</si>
  <si>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</si>
  <si>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</si>
  <si>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</si>
  <si>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</si>
  <si>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</si>
  <si>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</si>
  <si>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</si>
  <si>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</si>
  <si>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</si>
  <si>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</si>
  <si>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</si>
  <si>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</si>
  <si>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</si>
  <si>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</si>
  <si>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</si>
  <si>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</si>
  <si>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</si>
  <si>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</si>
  <si>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</si>
  <si>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</si>
  <si>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</si>
  <si>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</si>
  <si>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</si>
  <si>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</si>
  <si>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</si>
  <si>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</si>
  <si>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</si>
  <si>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</si>
  <si>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</si>
  <si>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</si>
  <si>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</si>
  <si>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</si>
  <si>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</si>
  <si>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</si>
  <si>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</si>
  <si>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</si>
  <si>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</si>
  <si>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</si>
  <si>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</si>
  <si>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</si>
  <si>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</si>
  <si>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</si>
  <si>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</si>
  <si>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</si>
  <si>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</si>
  <si>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</si>
  <si>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</si>
  <si>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</si>
  <si>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</si>
  <si>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</si>
  <si>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</si>
  <si>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</si>
  <si>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</si>
  <si>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</si>
  <si>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</si>
  <si>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</si>
  <si>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</si>
  <si>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</si>
  <si>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</si>
  <si>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</si>
  <si>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</si>
  <si>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</si>
  <si>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</si>
  <si>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</si>
  <si>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</si>
  <si>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</si>
  <si>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</si>
  <si>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</si>
  <si>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</si>
  <si>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</si>
  <si>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</si>
  <si>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</si>
  <si>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</si>
  <si>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</si>
  <si>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</si>
  <si>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</si>
  <si>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</si>
  <si>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</si>
  <si>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</si>
  <si>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</si>
  <si>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</si>
  <si>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</si>
  <si>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</si>
  <si>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</si>
  <si>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</si>
  <si>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</si>
  <si>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</si>
  <si>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</si>
  <si>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</si>
  <si>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</si>
  <si>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</si>
  <si>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</si>
  <si>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</si>
  <si>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</si>
  <si>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</si>
  <si>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</si>
  <si>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</si>
  <si>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</si>
  <si>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</si>
  <si>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</si>
  <si>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</si>
  <si>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</si>
  <si>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</si>
  <si>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</si>
  <si>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</si>
  <si>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</si>
  <si>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</si>
  <si>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</si>
  <si>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</si>
  <si>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</si>
  <si>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</si>
  <si>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</si>
  <si>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</si>
  <si>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</si>
  <si>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</si>
  <si>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</si>
  <si>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</si>
  <si>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</si>
  <si>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</si>
  <si>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</si>
  <si>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</si>
  <si>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</si>
  <si>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</si>
  <si>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</si>
  <si>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</si>
  <si>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</si>
  <si>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</si>
  <si>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</si>
  <si>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</si>
  <si>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</si>
  <si>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</si>
  <si>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</si>
  <si>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</si>
  <si>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</si>
  <si>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</si>
  <si>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</si>
  <si>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</si>
  <si>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</si>
  <si>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</si>
  <si>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</si>
  <si>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</si>
  <si>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</si>
  <si>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</si>
  <si>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</si>
  <si>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</si>
  <si>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</si>
  <si>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</si>
  <si>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</si>
  <si>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</si>
  <si>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</si>
  <si>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</si>
  <si>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</si>
  <si>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</si>
  <si>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</si>
  <si>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</si>
  <si>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</si>
  <si>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</si>
  <si>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</si>
  <si>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</si>
  <si>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</si>
  <si>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</si>
  <si>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</si>
  <si>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</si>
  <si>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</si>
  <si>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</si>
  <si>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</si>
  <si>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</si>
  <si>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</si>
  <si>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</si>
  <si>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</si>
  <si>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</si>
  <si>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</si>
  <si>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</si>
  <si>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</si>
  <si>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</si>
  <si>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</si>
  <si>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</si>
  <si>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</si>
  <si>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</si>
  <si>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</si>
  <si>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</si>
  <si>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</si>
  <si>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</si>
  <si>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</si>
  <si>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</si>
  <si>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</si>
  <si>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</si>
  <si>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</si>
  <si>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</si>
  <si>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</si>
  <si>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</si>
  <si>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</si>
  <si>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</si>
  <si>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</si>
  <si>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</si>
  <si>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</si>
  <si>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</si>
  <si>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</si>
  <si>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</si>
  <si>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</si>
  <si>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</si>
  <si>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</si>
  <si>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</si>
  <si>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</si>
  <si>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</si>
  <si>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</si>
  <si>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</si>
  <si>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</si>
  <si>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</si>
  <si>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</si>
  <si>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</si>
  <si>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</si>
  <si>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</si>
  <si>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</si>
  <si>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</si>
  <si>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</si>
  <si>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</si>
  <si>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</si>
  <si>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</si>
  <si>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</si>
  <si>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</si>
  <si>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</si>
  <si>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</si>
  <si>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</si>
  <si>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</si>
  <si>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</si>
  <si>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</si>
  <si>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</si>
  <si>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</si>
  <si>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</si>
  <si>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</si>
  <si>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</si>
  <si>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</si>
  <si>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</si>
  <si>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</si>
  <si>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</si>
  <si>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</si>
  <si>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</si>
  <si>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</si>
  <si>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</si>
  <si>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</si>
  <si>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</si>
  <si>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</si>
  <si>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</si>
  <si>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</si>
  <si>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</si>
  <si>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</si>
  <si>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</si>
  <si>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</si>
  <si>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</si>
  <si>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</si>
  <si>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</si>
  <si>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</si>
  <si>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</si>
  <si>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</si>
  <si>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</si>
  <si>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</si>
  <si>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</si>
  <si>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</si>
  <si>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</si>
  <si>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</si>
  <si>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</si>
  <si>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</si>
  <si>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</si>
  <si>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</si>
  <si>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</si>
  <si>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</si>
  <si>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</si>
  <si>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</si>
  <si>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</si>
  <si>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</si>
  <si>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</si>
  <si>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</si>
  <si>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</si>
  <si>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</si>
  <si>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</si>
  <si>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</si>
  <si>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</si>
  <si>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</si>
  <si>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</si>
  <si>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</si>
  <si>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</si>
  <si>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</si>
  <si>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</si>
  <si>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</si>
  <si>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</si>
  <si>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</si>
  <si>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</si>
  <si>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</si>
  <si>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</si>
  <si>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</si>
  <si>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</si>
  <si>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</si>
  <si>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</si>
  <si>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</si>
  <si>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</si>
  <si>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</si>
  <si>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</si>
  <si>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</si>
  <si>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</si>
  <si>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</si>
  <si>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</si>
  <si>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</si>
  <si>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</si>
  <si>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</si>
  <si>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</si>
  <si>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</si>
  <si>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</si>
  <si>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</si>
  <si>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</si>
  <si>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</si>
  <si>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</si>
  <si>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</si>
  <si>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</si>
  <si>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</si>
  <si>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</si>
  <si>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</si>
  <si>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</si>
  <si>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</si>
  <si>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</si>
  <si>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</si>
  <si>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</si>
  <si>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</si>
  <si>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</si>
  <si>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</si>
  <si>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</si>
  <si>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</si>
  <si>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</si>
  <si>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</si>
  <si>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</si>
  <si>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</si>
  <si>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</si>
  <si>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</si>
  <si>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</si>
  <si>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</si>
  <si>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</si>
  <si>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</si>
  <si>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</si>
  <si>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</si>
  <si>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</si>
  <si>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</si>
  <si>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</si>
  <si>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</si>
  <si>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</si>
  <si>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</si>
  <si>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</si>
  <si>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</si>
  <si>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</si>
  <si>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</si>
  <si>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</si>
  <si>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</si>
  <si>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</si>
  <si>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</si>
  <si>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</si>
  <si>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</si>
  <si>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</si>
  <si>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</si>
  <si>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</si>
  <si>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</si>
  <si>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</si>
  <si>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</si>
  <si>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</si>
  <si>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</si>
  <si>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</si>
  <si>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</si>
  <si>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</si>
  <si>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</si>
  <si>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</si>
  <si>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</si>
  <si>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</si>
  <si>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</si>
  <si>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</si>
  <si>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</si>
  <si>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</si>
  <si>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</si>
  <si>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</si>
  <si>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</si>
  <si>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</si>
  <si>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</si>
  <si>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</si>
  <si>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</si>
  <si>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</si>
  <si>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</si>
  <si>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</si>
  <si>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</si>
  <si>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</si>
  <si>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</si>
  <si>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</si>
  <si>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</si>
  <si>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</si>
  <si>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</si>
  <si>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</si>
  <si>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</si>
  <si>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</si>
  <si>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</si>
  <si>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</si>
  <si>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</si>
  <si>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</si>
  <si>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</si>
  <si>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</si>
  <si>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</si>
  <si>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</si>
  <si>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</si>
  <si>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</si>
  <si>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</si>
  <si>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</si>
  <si>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</si>
  <si>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</si>
  <si>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</si>
  <si>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</si>
  <si>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</si>
  <si>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</si>
  <si>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</si>
  <si>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</si>
  <si>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</si>
  <si>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</si>
  <si>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</si>
  <si>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</si>
  <si>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</si>
  <si>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</si>
  <si>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</si>
  <si>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</si>
  <si>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</si>
  <si>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</si>
  <si>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</si>
  <si>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</si>
  <si>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</si>
  <si>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</si>
  <si>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</si>
  <si>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</si>
  <si>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</si>
  <si>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</si>
  <si>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</si>
  <si>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</si>
  <si>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</si>
  <si>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</si>
  <si>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</si>
  <si>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</si>
  <si>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</si>
  <si>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</si>
  <si>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</si>
  <si>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</si>
  <si>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</si>
  <si>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</si>
  <si>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</si>
  <si>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</si>
  <si>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</si>
  <si>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</si>
  <si>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</si>
  <si>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</si>
  <si>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</si>
  <si>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</si>
  <si>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</si>
  <si>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</si>
  <si>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</si>
  <si>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</si>
  <si>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</si>
  <si>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</si>
  <si>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</si>
  <si>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</si>
  <si>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</si>
  <si>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</si>
  <si>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</si>
  <si>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</si>
  <si>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</si>
  <si>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</si>
  <si>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</si>
  <si>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</si>
  <si>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</si>
  <si>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</si>
  <si>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</si>
  <si>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</si>
  <si>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</si>
  <si>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</si>
  <si>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</si>
  <si>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</si>
  <si>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</si>
  <si>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</si>
  <si>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</si>
  <si>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</si>
  <si>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</si>
  <si>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</si>
  <si>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</si>
  <si>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</si>
  <si>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</si>
  <si>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</si>
  <si>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</si>
  <si>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</si>
  <si>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</si>
  <si>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</si>
  <si>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</si>
  <si>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</si>
  <si>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</si>
  <si>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</si>
  <si>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</si>
  <si>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</si>
  <si>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</si>
  <si>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</si>
  <si>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</si>
  <si>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</si>
  <si>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</si>
  <si>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</si>
  <si>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</si>
  <si>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</si>
  <si>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</si>
  <si>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</si>
  <si>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</si>
  <si>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</si>
  <si>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</si>
  <si>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</si>
  <si>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</si>
  <si>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</si>
  <si>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</si>
  <si>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</si>
  <si>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</si>
  <si>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</si>
  <si>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</si>
  <si>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</si>
  <si>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</si>
  <si>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</si>
  <si>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</si>
  <si>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</si>
  <si>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</si>
  <si>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</si>
  <si>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</si>
  <si>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</si>
  <si>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</si>
  <si>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</si>
  <si>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</si>
  <si>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</si>
  <si>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</si>
  <si>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</si>
  <si>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</si>
  <si>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</si>
  <si>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</si>
  <si>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</si>
  <si>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</si>
  <si>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</si>
  <si>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</si>
  <si>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</si>
  <si>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</si>
  <si>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</si>
  <si>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</si>
  <si>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</si>
  <si>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</si>
  <si>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</si>
  <si>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</si>
  <si>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</si>
  <si>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</si>
  <si>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</si>
  <si>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</si>
  <si>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</si>
  <si>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</si>
  <si>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</si>
  <si>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</si>
  <si>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</si>
  <si>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</si>
  <si>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</si>
  <si>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</si>
  <si>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</si>
  <si>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</si>
  <si>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</si>
  <si>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</si>
  <si>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</si>
  <si>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</si>
  <si>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</si>
  <si>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</si>
  <si>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</si>
  <si>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</si>
  <si>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</si>
  <si>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</si>
  <si>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</si>
  <si>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</si>
  <si>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</si>
  <si>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</si>
  <si>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</si>
  <si>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</si>
  <si>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</si>
  <si>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</si>
  <si>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</si>
  <si>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</si>
  <si>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</si>
  <si>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</si>
  <si>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</si>
  <si>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</si>
  <si>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</si>
  <si>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</si>
  <si>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</si>
  <si>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</si>
  <si>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</si>
  <si>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</si>
  <si>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</si>
  <si>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</si>
  <si>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</si>
  <si>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</si>
  <si>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</si>
  <si>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</si>
  <si>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</si>
  <si>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</si>
  <si>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</si>
  <si>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</si>
  <si>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</si>
  <si>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</si>
  <si>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</si>
  <si>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</si>
  <si>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</si>
  <si>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</si>
  <si>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</si>
  <si>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</si>
  <si>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</si>
  <si>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</si>
  <si>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</si>
  <si>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</si>
  <si>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</si>
  <si>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</si>
  <si>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</si>
  <si>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</si>
  <si>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</si>
  <si>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</si>
  <si>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</si>
  <si>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</si>
  <si>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</si>
  <si>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</si>
  <si>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</si>
  <si>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</si>
  <si>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</si>
  <si>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</si>
  <si>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</si>
  <si>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</si>
  <si>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</si>
  <si>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</si>
  <si>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</si>
  <si>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</si>
  <si>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</si>
  <si>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</si>
  <si>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</si>
  <si>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</si>
  <si>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</si>
  <si>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</si>
  <si>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</si>
  <si>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</si>
  <si>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</si>
  <si>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</si>
  <si>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</si>
  <si>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</si>
  <si>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</si>
  <si>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</si>
  <si>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</si>
  <si>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</si>
  <si>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</si>
  <si>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</si>
  <si>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</si>
  <si>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</si>
  <si>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</si>
  <si>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</si>
  <si>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</si>
  <si>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</si>
  <si>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</si>
  <si>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</si>
  <si>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</si>
  <si>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</si>
  <si>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</si>
  <si>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</si>
  <si>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</si>
  <si>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</si>
  <si>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</si>
  <si>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</si>
  <si>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</si>
  <si>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</si>
  <si>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</si>
  <si>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</si>
  <si>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</si>
  <si>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</si>
  <si>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</si>
  <si>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</si>
  <si>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</si>
  <si>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</si>
  <si>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</si>
  <si>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</si>
  <si>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</si>
  <si>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</si>
  <si>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</si>
  <si>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</si>
  <si>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</si>
  <si>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</si>
  <si>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</si>
  <si>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</si>
  <si>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</si>
  <si>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</si>
  <si>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</si>
  <si>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</si>
  <si>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</si>
  <si>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</si>
  <si>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</si>
  <si>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</si>
  <si>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</si>
  <si>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</si>
  <si>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</si>
  <si>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</si>
  <si>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</si>
  <si>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</si>
  <si>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</si>
  <si>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</si>
  <si>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</si>
  <si>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</si>
  <si>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</si>
  <si>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</si>
  <si>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</si>
  <si>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</si>
  <si>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</si>
  <si>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</si>
  <si>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</si>
  <si>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</si>
  <si>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</si>
  <si>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</si>
  <si>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</si>
  <si>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</si>
  <si>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</si>
  <si>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</si>
  <si>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</si>
  <si>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</si>
  <si>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</si>
  <si>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</si>
  <si>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</si>
  <si>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</si>
  <si>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</si>
  <si>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</si>
  <si>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</si>
  <si>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</si>
  <si>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</si>
  <si>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</si>
  <si>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</si>
  <si>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</si>
  <si>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</si>
  <si>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</si>
  <si>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</si>
  <si>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</si>
  <si>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</si>
  <si>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</si>
  <si>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</si>
  <si>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</si>
  <si>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</si>
  <si>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</si>
  <si>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</si>
  <si>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</si>
  <si>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</si>
  <si>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</si>
  <si>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</si>
  <si>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</si>
  <si>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</si>
  <si>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</si>
  <si>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</si>
  <si>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</si>
  <si>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</si>
  <si>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</si>
  <si>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</si>
  <si>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</si>
  <si>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</si>
  <si>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</si>
  <si>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</si>
  <si>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</si>
  <si>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</si>
  <si>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</si>
  <si>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</si>
  <si>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</si>
  <si>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</si>
  <si>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</si>
  <si>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</si>
  <si>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</si>
  <si>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</si>
  <si>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</si>
  <si>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</si>
  <si>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</si>
  <si>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</si>
  <si>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</si>
  <si>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</si>
  <si>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</si>
  <si>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</si>
  <si>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</si>
  <si>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</si>
  <si>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</si>
  <si>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</si>
  <si>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</si>
  <si>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</si>
  <si>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</si>
  <si>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</si>
  <si>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</si>
  <si>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</si>
  <si>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</si>
  <si>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</si>
  <si>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</si>
  <si>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</si>
  <si>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</si>
  <si>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</si>
  <si>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</si>
  <si>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</si>
  <si>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</si>
  <si>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</si>
  <si>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</si>
  <si>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</si>
  <si>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</si>
  <si>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</si>
  <si>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</si>
  <si>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</si>
  <si>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</si>
  <si>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</si>
  <si>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</si>
  <si>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</si>
  <si>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</si>
  <si>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</si>
  <si>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</si>
  <si>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</si>
  <si>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</si>
  <si>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</si>
  <si>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</si>
  <si>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</si>
  <si>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</si>
  <si>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</si>
  <si>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</si>
  <si>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</si>
  <si>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</si>
  <si>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</si>
  <si>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</si>
  <si>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</si>
  <si>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</si>
  <si>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</si>
  <si>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</si>
  <si>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</si>
  <si>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</si>
  <si>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</si>
  <si>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</si>
  <si>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</si>
  <si>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</si>
  <si>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</si>
  <si>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</si>
  <si>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</si>
  <si>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</si>
  <si>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</si>
  <si>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</si>
  <si>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</si>
  <si>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</si>
  <si>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</si>
  <si>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</si>
  <si>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</si>
  <si>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</si>
  <si>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</si>
  <si>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</si>
  <si>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</si>
  <si>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</si>
  <si>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</si>
  <si>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</si>
  <si>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</si>
  <si>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</si>
  <si>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</si>
  <si>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</si>
  <si>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</si>
  <si>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</si>
  <si>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</si>
  <si>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</si>
  <si>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</si>
  <si>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</si>
  <si>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</si>
  <si>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</si>
  <si>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</si>
  <si>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</si>
  <si>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</si>
  <si>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</si>
  <si>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</si>
  <si>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</si>
  <si>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</si>
  <si>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</si>
  <si>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</si>
  <si>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</si>
  <si>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</si>
  <si>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</si>
  <si>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</si>
  <si>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</si>
  <si>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</si>
  <si>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</si>
  <si>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</si>
  <si>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</si>
  <si>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</si>
  <si>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</si>
  <si>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</si>
  <si>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</si>
  <si>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</si>
  <si>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</si>
  <si>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</si>
  <si>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</si>
  <si>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</si>
  <si>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</si>
  <si>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</si>
  <si>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</si>
  <si>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</si>
  <si>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</si>
  <si>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</si>
  <si>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</si>
  <si>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</si>
  <si>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</si>
  <si>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</si>
  <si>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</si>
  <si>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</si>
  <si>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</si>
  <si>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</si>
  <si>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</si>
  <si>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</si>
  <si>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</si>
  <si>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</si>
  <si>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</si>
  <si>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</si>
  <si>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</si>
  <si>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</si>
  <si>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</si>
  <si>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</si>
  <si>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</si>
  <si>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</si>
  <si>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</si>
  <si>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</si>
  <si>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</si>
  <si>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</si>
  <si>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</si>
  <si>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</si>
  <si>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</si>
  <si>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</si>
  <si>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</si>
  <si>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</si>
  <si>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</si>
  <si>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</si>
  <si>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</si>
  <si>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</si>
  <si>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</si>
  <si>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</si>
  <si>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</si>
  <si>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</si>
  <si>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</si>
  <si>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</si>
  <si>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</si>
  <si>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</si>
  <si>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</si>
  <si>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</si>
  <si>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</si>
  <si>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</si>
  <si>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</si>
  <si>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</si>
  <si>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</si>
  <si>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</si>
  <si>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</si>
  <si>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</si>
  <si>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</si>
  <si>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</si>
  <si>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</si>
  <si>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</si>
  <si>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</si>
  <si>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</si>
  <si>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</si>
  <si>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</si>
  <si>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</si>
  <si>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</si>
  <si>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</si>
  <si>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</si>
  <si>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</si>
  <si>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</si>
  <si>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</si>
  <si>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</si>
  <si>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</si>
  <si>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</si>
  <si>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</si>
  <si>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</si>
  <si>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</si>
  <si>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</si>
  <si>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</si>
  <si>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</si>
  <si>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</si>
  <si>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</si>
  <si>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</si>
  <si>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</si>
  <si>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</si>
  <si>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</si>
  <si>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</si>
  <si>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</si>
  <si>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</si>
  <si>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</si>
  <si>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</si>
  <si>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</si>
  <si>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</si>
  <si>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</si>
  <si>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</si>
  <si>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</si>
  <si>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</si>
  <si>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</si>
  <si>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</si>
  <si>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</si>
  <si>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</si>
  <si>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</si>
  <si>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</si>
  <si>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</si>
  <si>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</si>
  <si>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</si>
  <si>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</si>
  <si>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</si>
  <si>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</si>
  <si>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</si>
  <si>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</si>
  <si>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</si>
  <si>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</si>
  <si>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</si>
  <si>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</si>
  <si>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</si>
  <si>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</si>
  <si>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</si>
  <si>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</si>
  <si>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</si>
  <si>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</si>
  <si>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</si>
  <si>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</si>
  <si>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</si>
  <si>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</si>
  <si>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</si>
  <si>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</si>
  <si>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</si>
  <si>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</si>
  <si>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</si>
  <si>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</si>
  <si>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</si>
  <si>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</si>
  <si>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</si>
  <si>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</si>
  <si>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</si>
  <si>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</si>
  <si>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</si>
  <si>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</si>
  <si>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</si>
  <si>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</si>
  <si>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</si>
  <si>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</si>
  <si>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</si>
  <si>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</si>
  <si>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</si>
  <si>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</si>
  <si>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</si>
  <si>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</si>
  <si>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</si>
  <si>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</si>
  <si>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</si>
  <si>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</si>
  <si>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</si>
  <si>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</si>
  <si>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</si>
  <si>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</si>
  <si>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</si>
  <si>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</si>
  <si>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</si>
  <si>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</si>
  <si>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</si>
  <si>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</si>
  <si>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</si>
  <si>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</si>
  <si>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</si>
  <si>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</si>
  <si>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</si>
  <si>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</si>
  <si>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</si>
  <si>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</si>
  <si>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</si>
  <si>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</si>
  <si>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</si>
  <si>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</si>
  <si>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</si>
  <si>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</si>
  <si>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</si>
  <si>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</si>
  <si>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</si>
  <si>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</si>
  <si>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</si>
  <si>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</si>
  <si>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</si>
  <si>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</si>
  <si>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</si>
  <si>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</si>
  <si>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</si>
  <si>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</si>
  <si>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</si>
  <si>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</si>
  <si>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</si>
  <si>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</si>
  <si>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</si>
  <si>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</si>
  <si>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</si>
  <si>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</si>
  <si>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</si>
  <si>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</si>
  <si>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</si>
  <si>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</si>
  <si>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</si>
  <si>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</si>
  <si>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</si>
  <si>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</si>
  <si>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</si>
  <si>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</si>
  <si>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</si>
  <si>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</si>
  <si>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</si>
  <si>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</si>
  <si>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</si>
  <si>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</si>
  <si>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</si>
  <si>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</si>
  <si>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</si>
  <si>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</si>
  <si>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</si>
  <si>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</si>
  <si>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</si>
  <si>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</si>
  <si>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</si>
  <si>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</si>
  <si>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</si>
  <si>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</si>
  <si>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</si>
  <si>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</si>
  <si>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</si>
  <si>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</si>
  <si>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</si>
  <si>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</si>
  <si>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</si>
  <si>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</si>
  <si>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</si>
  <si>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</si>
  <si>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</si>
  <si>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</si>
  <si>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</si>
  <si>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</si>
  <si>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</si>
  <si>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</si>
  <si>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</si>
  <si>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</si>
  <si>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</si>
  <si>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</si>
  <si>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</si>
  <si>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</si>
  <si>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</si>
  <si>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</si>
  <si>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</si>
  <si>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</si>
  <si>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</si>
  <si>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</si>
  <si>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</si>
  <si>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</si>
  <si>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</si>
  <si>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</si>
  <si>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</si>
  <si>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</si>
  <si>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</si>
  <si>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</si>
  <si>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</si>
  <si>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</si>
  <si>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</si>
  <si>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</si>
  <si>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</si>
  <si>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</si>
  <si>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</si>
  <si>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</si>
  <si>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</si>
  <si>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</si>
  <si>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</si>
  <si>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</si>
  <si>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</si>
  <si>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</si>
  <si>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</si>
  <si>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</si>
  <si>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</si>
  <si>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</si>
  <si>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</si>
  <si>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</si>
  <si>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</si>
  <si>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</si>
  <si>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</si>
  <si>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</si>
  <si>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</si>
  <si>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</si>
  <si>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</si>
  <si>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</si>
  <si>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</si>
  <si>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</si>
  <si>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</si>
  <si>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</si>
  <si>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</si>
  <si>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</si>
  <si>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</si>
  <si>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</si>
  <si>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</si>
  <si>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</si>
  <si>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</si>
  <si>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</si>
  <si>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</si>
  <si>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</si>
  <si>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</si>
  <si>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</si>
  <si>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</si>
  <si>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</si>
  <si>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</si>
  <si>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</si>
  <si>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</si>
  <si>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</si>
  <si>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</si>
  <si>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</si>
  <si>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</si>
  <si>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</si>
  <si>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</si>
  <si>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</si>
  <si>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</si>
  <si>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</si>
  <si>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</si>
  <si>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</si>
  <si>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</si>
  <si>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</si>
  <si>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</si>
  <si>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</si>
  <si>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</si>
  <si>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</si>
  <si>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</si>
  <si>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</si>
  <si>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</si>
  <si>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</si>
  <si>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</si>
  <si>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</si>
  <si>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</si>
  <si>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</si>
  <si>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</si>
  <si>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</si>
  <si>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</si>
  <si>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</si>
  <si>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</si>
  <si>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</si>
  <si>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</si>
  <si>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</si>
  <si>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</si>
  <si>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</si>
  <si>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</si>
  <si>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</si>
  <si>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</si>
  <si>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</si>
  <si>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</si>
  <si>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</si>
  <si>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</si>
  <si>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</si>
  <si>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</si>
  <si>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</si>
  <si>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</si>
  <si>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</si>
  <si>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</si>
  <si>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</si>
  <si>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</si>
  <si>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</si>
  <si>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</si>
  <si>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</si>
  <si>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</si>
  <si>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</si>
  <si>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</si>
  <si>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</si>
  <si>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</si>
  <si>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</si>
  <si>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</si>
  <si>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</si>
  <si>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</si>
  <si>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</si>
  <si>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</si>
  <si>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</si>
  <si>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</si>
  <si>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</si>
  <si>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</si>
  <si>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</si>
  <si>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</si>
  <si>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</si>
  <si>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</si>
  <si>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</si>
  <si>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</si>
  <si>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</si>
  <si>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</si>
  <si>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</si>
  <si>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</si>
  <si>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</si>
  <si>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</si>
  <si>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</si>
  <si>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</si>
  <si>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</si>
  <si>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</si>
  <si>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</si>
  <si>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</si>
  <si>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</si>
  <si>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</si>
  <si>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</si>
  <si>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</si>
  <si>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</si>
  <si>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</si>
  <si>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</si>
  <si>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</si>
  <si>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</si>
  <si>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</si>
  <si>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</si>
  <si>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</si>
  <si>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</si>
  <si>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</si>
  <si>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</si>
  <si>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</si>
  <si>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</si>
  <si>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</si>
  <si>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</si>
  <si>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</si>
  <si>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</si>
  <si>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</si>
  <si>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</si>
  <si>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</si>
  <si>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</si>
  <si>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</si>
  <si>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</si>
  <si>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</si>
  <si>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</si>
  <si>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</si>
  <si>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</si>
  <si>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</si>
  <si>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</si>
  <si>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</si>
  <si>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</si>
  <si>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</si>
  <si>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</si>
  <si>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</si>
  <si>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</si>
  <si>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</si>
  <si>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</si>
  <si>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</si>
  <si>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</si>
  <si>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</si>
  <si>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</si>
  <si>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</si>
  <si>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</si>
  <si>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</si>
  <si>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</si>
  <si>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</si>
  <si>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</si>
  <si>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</si>
  <si>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</si>
  <si>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</si>
  <si>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</si>
  <si>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</si>
  <si>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</si>
  <si>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</si>
  <si>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</si>
  <si>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</si>
  <si>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</si>
  <si>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</si>
  <si>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</si>
  <si>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</si>
  <si>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</si>
  <si>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</si>
  <si>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</si>
  <si>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</si>
  <si>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</si>
  <si>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</si>
  <si>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</si>
  <si>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</si>
  <si>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</si>
  <si>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</si>
  <si>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</si>
  <si>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</si>
  <si>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</si>
  <si>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</si>
  <si>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</si>
  <si>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</si>
  <si>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</si>
  <si>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</si>
  <si>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</si>
  <si>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</si>
  <si>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</si>
  <si>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</si>
  <si>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</si>
  <si>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</si>
  <si>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</si>
  <si>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</si>
  <si>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</si>
  <si>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</si>
  <si>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</si>
  <si>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</si>
  <si>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</si>
  <si>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</si>
  <si>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</si>
  <si>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</si>
  <si>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</si>
  <si>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</si>
  <si>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</si>
  <si>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</si>
  <si>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</si>
  <si>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</si>
  <si>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</si>
  <si>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</si>
  <si>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</si>
  <si>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</si>
  <si>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</si>
  <si>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</si>
  <si>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</si>
  <si>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</si>
  <si>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</si>
  <si>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</si>
  <si>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</si>
  <si>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</si>
  <si>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</si>
  <si>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</si>
  <si>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</si>
  <si>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</si>
  <si>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</si>
  <si>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</si>
  <si>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</si>
  <si>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</si>
  <si>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</si>
  <si>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</si>
  <si>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</si>
  <si>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</si>
  <si>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</si>
  <si>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</si>
  <si>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</si>
  <si>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</si>
  <si>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</si>
  <si>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</si>
  <si>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</si>
  <si>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</si>
  <si>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</si>
  <si>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</si>
  <si>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</si>
  <si>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</si>
  <si>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</si>
  <si>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</si>
  <si>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</si>
  <si>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</si>
  <si>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</si>
  <si>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</si>
  <si>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</si>
  <si>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</si>
  <si>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</si>
  <si>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</si>
  <si>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</si>
  <si>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</si>
  <si>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</si>
  <si>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</si>
  <si>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</si>
  <si>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</si>
  <si>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</si>
  <si>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</si>
  <si>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</si>
  <si>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</si>
  <si>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</si>
  <si>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</si>
  <si>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</si>
  <si>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</si>
  <si>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</si>
  <si>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</si>
  <si>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</si>
  <si>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</si>
  <si>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</si>
  <si>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</si>
  <si>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</si>
  <si>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</si>
  <si>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</si>
  <si>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</si>
  <si>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</si>
  <si>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</si>
  <si>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</si>
  <si>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</si>
  <si>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</si>
  <si>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</si>
  <si>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</si>
  <si>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</si>
  <si>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</si>
  <si>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</si>
  <si>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</si>
  <si>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</si>
  <si>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</si>
  <si>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</si>
  <si>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</si>
  <si>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</si>
  <si>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</si>
  <si>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</si>
  <si>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</si>
  <si>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</si>
  <si>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</si>
  <si>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</si>
  <si>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</si>
  <si>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</si>
  <si>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</si>
  <si>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</si>
  <si>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</si>
  <si>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</si>
  <si>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</si>
  <si>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</si>
  <si>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</si>
  <si>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</si>
  <si>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</si>
  <si>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</si>
  <si>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</si>
  <si>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</si>
  <si>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</si>
  <si>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</si>
  <si>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</si>
  <si>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</si>
  <si>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</si>
  <si>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</si>
  <si>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</si>
  <si>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</si>
  <si>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</si>
  <si>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</si>
  <si>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</si>
  <si>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</si>
  <si>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</si>
  <si>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</si>
  <si>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</si>
  <si>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</si>
  <si>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</si>
  <si>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</si>
  <si>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</si>
  <si>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</si>
  <si>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</si>
  <si>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</si>
  <si>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</si>
  <si>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</si>
  <si>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</si>
  <si>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</si>
  <si>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</si>
  <si>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</si>
  <si>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</si>
  <si>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</si>
  <si>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</si>
  <si>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</si>
  <si>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</si>
  <si>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</si>
  <si>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</si>
  <si>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</si>
  <si>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</si>
  <si>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</si>
  <si>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</si>
  <si>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</si>
  <si>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</si>
  <si>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</si>
  <si>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</si>
  <si>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</si>
  <si>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</si>
  <si>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</si>
  <si>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</si>
  <si>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</si>
  <si>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</si>
  <si>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</si>
  <si>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</si>
  <si>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</si>
  <si>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</si>
  <si>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</si>
  <si>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</si>
  <si>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</si>
  <si>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</si>
  <si>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</si>
  <si>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</si>
  <si>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</si>
  <si>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</si>
  <si>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</si>
  <si>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</si>
  <si>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</si>
  <si>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</si>
  <si>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</si>
  <si>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</si>
  <si>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</si>
  <si>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</si>
  <si>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</si>
  <si>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</si>
  <si>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</si>
  <si>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</si>
  <si>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</si>
  <si>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</si>
  <si>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</si>
  <si>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</si>
  <si>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</si>
  <si>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</si>
  <si>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</si>
  <si>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</si>
  <si>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</si>
  <si>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</si>
  <si>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</si>
  <si>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</si>
  <si>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</si>
  <si>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</si>
  <si>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</si>
  <si>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</si>
  <si>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</si>
  <si>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</si>
  <si>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</si>
  <si>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</si>
  <si>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</si>
  <si>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</si>
  <si>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</si>
  <si>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</si>
  <si>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</si>
  <si>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</si>
  <si>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</si>
  <si>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</si>
  <si>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</si>
  <si>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</si>
  <si>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</si>
  <si>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</si>
  <si>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</si>
  <si>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</si>
  <si>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</si>
  <si>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</si>
  <si>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</si>
  <si>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</si>
  <si>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</si>
  <si>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</si>
  <si>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</si>
  <si>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</si>
  <si>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</si>
  <si>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</si>
  <si>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</si>
  <si>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</si>
  <si>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</si>
  <si>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</si>
  <si>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</si>
  <si>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</si>
  <si>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</si>
  <si>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</si>
  <si>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</si>
  <si>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</si>
  <si>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</si>
  <si>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</si>
  <si>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</si>
  <si>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</si>
  <si>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</si>
  <si>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</si>
  <si>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</si>
  <si>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</si>
  <si>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</si>
  <si>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</si>
  <si>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</si>
  <si>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</si>
  <si>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</si>
  <si>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</si>
  <si>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</si>
  <si>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</si>
  <si>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</si>
  <si>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</si>
  <si>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</si>
  <si>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</si>
  <si>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</si>
  <si>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</si>
  <si>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</si>
  <si>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</si>
  <si>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</si>
  <si>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</si>
  <si>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</si>
  <si>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</si>
  <si>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</si>
  <si>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</si>
  <si>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</si>
  <si>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</si>
  <si>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</si>
  <si>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</si>
  <si>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</si>
  <si>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</si>
  <si>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</si>
  <si>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</si>
  <si>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</si>
  <si>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</si>
  <si>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</si>
  <si>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</si>
  <si>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</si>
  <si>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</si>
  <si>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</si>
  <si>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</si>
  <si>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</si>
  <si>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</si>
  <si>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</si>
  <si>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</si>
  <si>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</si>
  <si>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</si>
  <si>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</si>
  <si>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</si>
  <si>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</si>
  <si>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</si>
  <si>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</si>
  <si>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</si>
  <si>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</si>
  <si>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</si>
  <si>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</si>
  <si>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</si>
  <si>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</si>
  <si>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</si>
  <si>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</si>
  <si>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</si>
  <si>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</si>
  <si>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</si>
  <si>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</si>
  <si>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</si>
  <si>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</si>
  <si>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</si>
  <si>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</si>
  <si>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</si>
  <si>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</si>
  <si>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</si>
  <si>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</si>
  <si>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</si>
  <si>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</si>
  <si>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</si>
  <si>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</si>
  <si>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</si>
  <si>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</si>
  <si>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</si>
  <si>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</si>
  <si>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</si>
  <si>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</si>
  <si>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</si>
  <si>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</si>
  <si>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</si>
  <si>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</si>
  <si>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</si>
  <si>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</si>
  <si>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</si>
  <si>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</si>
  <si>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</si>
  <si>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</si>
  <si>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</si>
  <si>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</si>
  <si>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</si>
  <si>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</si>
  <si>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</si>
  <si>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</si>
  <si>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</si>
  <si>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</si>
  <si>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</si>
  <si>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</si>
  <si>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</si>
  <si>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</si>
  <si>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</si>
  <si>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</si>
  <si>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</si>
  <si>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</si>
  <si>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</si>
  <si>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</si>
  <si>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</si>
  <si>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</si>
  <si>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</si>
  <si>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</si>
  <si>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</si>
  <si>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</si>
  <si>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</si>
  <si>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</si>
  <si>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</si>
  <si>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</si>
  <si>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</si>
  <si>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</si>
  <si>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</si>
  <si>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</si>
  <si>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</si>
  <si>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</si>
  <si>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</si>
  <si>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</si>
  <si>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</si>
  <si>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</si>
  <si>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</si>
  <si>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</si>
  <si>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</si>
  <si>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</si>
  <si>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</si>
  <si>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</si>
  <si>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</si>
  <si>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</si>
  <si>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</si>
  <si>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</si>
  <si>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</si>
  <si>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</si>
  <si>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</si>
  <si>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</si>
  <si>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</si>
  <si>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</si>
  <si>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</si>
  <si>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</si>
  <si>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</si>
  <si>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</si>
  <si>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</si>
  <si>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</si>
  <si>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</si>
  <si>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</si>
  <si>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</si>
  <si>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</si>
  <si>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</si>
  <si>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</si>
  <si>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</si>
  <si>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</si>
  <si>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</si>
  <si>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</si>
  <si>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</si>
  <si>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</si>
  <si>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</si>
  <si>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</si>
  <si>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</si>
  <si>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</si>
  <si>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</si>
  <si>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</si>
  <si>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</si>
  <si>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</si>
  <si>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</si>
  <si>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</si>
  <si>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</si>
  <si>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</si>
  <si>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</si>
  <si>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</si>
  <si>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</si>
  <si>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</si>
  <si>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</si>
  <si>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</si>
  <si>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</si>
  <si>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</si>
  <si>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</si>
  <si>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</si>
  <si>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</si>
  <si>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</si>
  <si>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</si>
  <si>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</si>
  <si>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</si>
  <si>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</si>
  <si>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</si>
  <si>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</si>
  <si>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</si>
  <si>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</si>
  <si>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</si>
  <si>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</si>
  <si>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</si>
  <si>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</si>
  <si>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</si>
  <si>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</si>
  <si>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</si>
  <si>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</si>
  <si>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</si>
  <si>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</si>
  <si>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</si>
  <si>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</si>
  <si>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</si>
  <si>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</si>
  <si>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</si>
  <si>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</si>
  <si>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</si>
  <si>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</si>
  <si>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</si>
  <si>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</si>
  <si>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</si>
  <si>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</si>
  <si>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</si>
  <si>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</si>
  <si>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</si>
  <si>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</si>
  <si>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</si>
  <si>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</si>
  <si>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</si>
  <si>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</si>
  <si>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</si>
  <si>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</si>
  <si>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</si>
  <si>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</si>
  <si>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</si>
  <si>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</si>
  <si>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</si>
  <si>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</si>
  <si>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</si>
  <si>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</si>
  <si>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</si>
  <si>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</si>
  <si>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</si>
  <si>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</si>
  <si>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</si>
  <si>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</si>
  <si>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</si>
  <si>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</si>
  <si>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</si>
  <si>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</si>
  <si>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</si>
  <si>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</si>
  <si>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</si>
  <si>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</si>
  <si>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</si>
  <si>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</si>
  <si>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</si>
  <si>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</si>
  <si>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</si>
  <si>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</si>
  <si>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</si>
  <si>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</si>
  <si>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</si>
  <si>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</si>
  <si>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</si>
  <si>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</si>
  <si>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</si>
  <si>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</si>
  <si>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</si>
  <si>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</si>
  <si>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</si>
  <si>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</si>
  <si>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</si>
  <si>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</si>
  <si>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</si>
  <si>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</si>
  <si>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</si>
  <si>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</si>
  <si>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</si>
  <si>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</si>
  <si>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</si>
  <si>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</si>
  <si>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</si>
  <si>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</si>
  <si>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</si>
  <si>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</si>
  <si>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</si>
  <si>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</si>
  <si>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</si>
  <si>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</si>
  <si>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</si>
  <si>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</si>
  <si>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</si>
  <si>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</si>
  <si>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</si>
  <si>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</si>
  <si>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</si>
  <si>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</si>
  <si>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</si>
  <si>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</si>
  <si>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</si>
  <si>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</si>
  <si>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</si>
  <si>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</si>
  <si>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</si>
  <si>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</si>
  <si>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</si>
  <si>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</si>
  <si>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</si>
  <si>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</si>
  <si>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</si>
  <si>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</si>
  <si>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</si>
  <si>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</si>
  <si>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</si>
  <si>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</si>
  <si>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</si>
  <si>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</si>
  <si>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</si>
  <si>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</si>
  <si>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</si>
  <si>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</si>
  <si>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</si>
  <si>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</si>
  <si>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</si>
  <si>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</si>
  <si>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</si>
  <si>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</si>
  <si>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</si>
  <si>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</si>
  <si>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</si>
  <si>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</si>
  <si>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</si>
  <si>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</si>
  <si>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</si>
  <si>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</si>
  <si>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</si>
  <si>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</si>
  <si>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</si>
  <si>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</si>
  <si>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</si>
  <si>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</si>
  <si>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</si>
  <si>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</si>
  <si>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</si>
  <si>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</si>
  <si>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</si>
  <si>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</si>
  <si>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</si>
  <si>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</si>
  <si>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</si>
  <si>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</si>
  <si>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</si>
  <si>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</si>
  <si>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</si>
  <si>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</si>
  <si>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</si>
  <si>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</si>
  <si>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</si>
  <si>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</si>
  <si>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</si>
  <si>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</si>
  <si>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</si>
  <si>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</si>
  <si>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</si>
  <si>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</si>
  <si>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</si>
  <si>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</si>
  <si>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</si>
  <si>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</si>
  <si>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</si>
  <si>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</si>
  <si>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</si>
  <si>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</si>
  <si>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</si>
  <si>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</si>
  <si>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</si>
  <si>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</si>
  <si>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</si>
  <si>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</si>
  <si>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</si>
  <si>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</si>
  <si>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</si>
  <si>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</si>
  <si>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</si>
  <si>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</si>
  <si>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</si>
  <si>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</si>
  <si>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</si>
  <si>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</si>
  <si>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</si>
  <si>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</si>
  <si>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</si>
  <si>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</si>
  <si>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</si>
  <si>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</si>
  <si>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</si>
  <si>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</si>
  <si>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</si>
  <si>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</si>
  <si>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</si>
  <si>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</si>
  <si>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</si>
  <si>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</si>
  <si>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</si>
  <si>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</si>
  <si>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</si>
  <si>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</si>
  <si>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</si>
  <si>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</si>
  <si>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</si>
  <si>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</si>
  <si>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</si>
  <si>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</si>
  <si>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</si>
  <si>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</si>
  <si>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</si>
  <si>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</si>
  <si>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</si>
  <si>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</si>
  <si>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</si>
  <si>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</si>
  <si>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</si>
  <si>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</si>
  <si>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</si>
  <si>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</si>
  <si>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</si>
  <si>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</si>
  <si>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</si>
  <si>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</si>
  <si>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</si>
  <si>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</si>
  <si>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</si>
  <si>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</si>
  <si>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</si>
  <si>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</si>
  <si>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</si>
  <si>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</si>
  <si>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</si>
  <si>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</si>
  <si>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</si>
  <si>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</si>
  <si>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</si>
  <si>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</si>
  <si>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</si>
  <si>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</si>
  <si>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</si>
  <si>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</si>
  <si>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</si>
  <si>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</si>
  <si>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</si>
  <si>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</si>
  <si>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</si>
  <si>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</si>
  <si>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</si>
  <si>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</si>
  <si>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</si>
  <si>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</si>
  <si>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</si>
  <si>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</si>
  <si>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</si>
  <si>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</si>
  <si>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</si>
  <si>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</si>
  <si>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</si>
  <si>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</si>
  <si>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</si>
  <si>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</si>
  <si>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</si>
  <si>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</si>
  <si>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</si>
  <si>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</si>
  <si>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</si>
  <si>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</si>
  <si>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</si>
  <si>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</si>
  <si>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</si>
  <si>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</si>
  <si>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</si>
  <si>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</si>
  <si>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</si>
  <si>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</si>
  <si>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</si>
  <si>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</si>
  <si>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</si>
  <si>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</si>
  <si>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</si>
  <si>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</si>
  <si>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</si>
  <si>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</si>
  <si>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</si>
  <si>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</si>
  <si>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</si>
  <si>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</si>
  <si>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</si>
  <si>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</si>
  <si>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</si>
  <si>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</si>
  <si>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</si>
  <si>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</si>
  <si>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</si>
  <si>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</si>
  <si>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</si>
  <si>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</si>
  <si>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</si>
  <si>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</si>
  <si>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</si>
  <si>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</si>
  <si>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</si>
  <si>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</si>
  <si>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</si>
  <si>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</si>
  <si>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</si>
  <si>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</si>
  <si>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</si>
  <si>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</si>
  <si>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</si>
  <si>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</si>
  <si>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</si>
  <si>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</si>
  <si>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</si>
  <si>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</si>
  <si>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</si>
  <si>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</si>
  <si>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</si>
  <si>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</si>
  <si>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</si>
  <si>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</si>
  <si>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</si>
  <si>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</si>
  <si>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</si>
  <si>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</si>
  <si>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</si>
  <si>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</si>
  <si>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</si>
  <si>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</si>
  <si>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</si>
  <si>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</si>
  <si>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</si>
  <si>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</si>
  <si>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</si>
  <si>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</si>
  <si>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</si>
  <si>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</si>
  <si>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</si>
  <si>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</si>
  <si>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</si>
  <si>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</si>
  <si>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</si>
  <si>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</si>
  <si>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</si>
  <si>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</si>
  <si>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</si>
  <si>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</si>
  <si>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</si>
  <si>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</si>
  <si>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</si>
  <si>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</si>
  <si>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</si>
  <si>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</si>
  <si>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</si>
  <si>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</si>
  <si>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</si>
  <si>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</si>
  <si>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</si>
  <si>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</si>
  <si>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</si>
  <si>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</si>
  <si>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</si>
  <si>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</si>
  <si>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</si>
  <si>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</si>
  <si>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</si>
  <si>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</si>
  <si>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</si>
  <si>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</si>
  <si>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</si>
  <si>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</si>
  <si>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</si>
  <si>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</si>
  <si>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</si>
  <si>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</si>
  <si>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</si>
  <si>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</si>
  <si>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</si>
  <si>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</si>
  <si>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</si>
  <si>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</si>
  <si>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</si>
  <si>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</si>
  <si>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</si>
  <si>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</si>
  <si>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</si>
  <si>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</si>
  <si>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</si>
  <si>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</si>
  <si>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</si>
  <si>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</si>
  <si>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</si>
  <si>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</si>
  <si>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</si>
  <si>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</si>
  <si>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</si>
  <si>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</si>
  <si>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</si>
  <si>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</si>
  <si>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</si>
  <si>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</si>
  <si>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</si>
  <si>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</si>
  <si>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</si>
  <si>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</si>
  <si>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</si>
  <si>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</si>
  <si>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</si>
  <si>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</si>
  <si>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</si>
  <si>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</si>
  <si>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</si>
  <si>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</si>
  <si>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</si>
  <si>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</si>
  <si>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</si>
  <si>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</si>
  <si>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</si>
  <si>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</si>
  <si>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</si>
  <si>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</si>
  <si>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</si>
  <si>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</si>
  <si>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</si>
  <si>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</si>
  <si>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</si>
  <si>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</si>
  <si>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</si>
  <si>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</si>
  <si>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</si>
  <si>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</si>
  <si>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</si>
  <si>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</si>
  <si>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</si>
  <si>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</si>
  <si>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</si>
  <si>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</si>
  <si>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</si>
  <si>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</si>
  <si>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</si>
  <si>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</si>
  <si>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</si>
  <si>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</si>
  <si>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</si>
  <si>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</si>
  <si>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</si>
  <si>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</si>
  <si>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</si>
  <si>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</si>
  <si>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</si>
  <si>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</si>
  <si>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</si>
  <si>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</si>
  <si>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</si>
  <si>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</si>
  <si>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</si>
  <si>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</si>
  <si>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</si>
  <si>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</si>
  <si>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</si>
  <si>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</si>
  <si>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</si>
  <si>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</si>
  <si>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</si>
  <si>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</si>
  <si>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</si>
  <si>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</si>
  <si>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</si>
  <si>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</si>
  <si>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</si>
  <si>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</si>
  <si>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</si>
  <si>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</si>
  <si>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</si>
  <si>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</si>
  <si>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</si>
  <si>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</si>
  <si>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</si>
  <si>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</si>
  <si>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</si>
  <si>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</si>
  <si>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</si>
  <si>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</si>
  <si>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</si>
  <si>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</si>
  <si>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</si>
  <si>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</si>
  <si>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</si>
  <si>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</si>
  <si>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</si>
  <si>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</si>
  <si>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</si>
  <si>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</si>
  <si>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</si>
  <si>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</si>
  <si>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</si>
  <si>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</si>
  <si>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</si>
  <si>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</si>
  <si>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</si>
  <si>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</si>
  <si>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</si>
  <si>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</si>
  <si>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</si>
  <si>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</si>
  <si>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</si>
  <si>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</si>
  <si>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</si>
  <si>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</si>
  <si>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</si>
  <si>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</si>
  <si>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</si>
  <si>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</si>
  <si>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</si>
  <si>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</si>
  <si>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</si>
  <si>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</si>
  <si>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</si>
  <si>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</si>
  <si>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</si>
  <si>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</si>
  <si>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</si>
  <si>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</si>
  <si>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</si>
  <si>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</si>
  <si>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</si>
  <si>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</si>
  <si>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</si>
  <si>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</si>
  <si>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</si>
  <si>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</si>
  <si>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</si>
  <si>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</si>
  <si>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</si>
  <si>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</si>
  <si>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</si>
  <si>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</si>
  <si>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</si>
  <si>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</si>
  <si>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</si>
  <si>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</si>
  <si>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</si>
  <si>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</si>
  <si>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</si>
  <si>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</si>
  <si>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</si>
  <si>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</si>
  <si>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</si>
  <si>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</si>
  <si>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</si>
  <si>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</si>
  <si>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</si>
  <si>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</si>
  <si>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</si>
  <si>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</si>
  <si>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</si>
  <si>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</si>
  <si>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</si>
  <si>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</si>
  <si>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</si>
  <si>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</si>
  <si>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</si>
  <si>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</si>
  <si>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</si>
  <si>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</si>
  <si>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</si>
  <si>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</si>
  <si>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</si>
  <si>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</si>
  <si>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</si>
  <si>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</si>
  <si>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</si>
  <si>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</si>
  <si>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</si>
  <si>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</si>
  <si>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</si>
  <si>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</si>
  <si>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</si>
  <si>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</si>
  <si>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</si>
  <si>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</si>
  <si>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</si>
  <si>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</si>
  <si>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</si>
  <si>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</si>
  <si>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</si>
  <si>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</si>
  <si>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</si>
  <si>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</si>
  <si>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</si>
  <si>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</si>
  <si>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</si>
  <si>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</si>
  <si>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</si>
  <si>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</si>
  <si>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</si>
  <si>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</si>
  <si>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</si>
  <si>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</si>
  <si>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</si>
  <si>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</si>
  <si>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</si>
  <si>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</si>
  <si>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</si>
  <si>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</si>
  <si>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</si>
  <si>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</si>
  <si>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</si>
  <si>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</si>
  <si>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</si>
  <si>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</si>
  <si>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</si>
  <si>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</si>
  <si>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</si>
  <si>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</si>
  <si>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</si>
  <si>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</si>
  <si>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</si>
  <si>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</si>
  <si>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</si>
  <si>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</si>
  <si>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</si>
  <si>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</si>
  <si>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</si>
  <si>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</si>
  <si>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</si>
  <si>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</si>
  <si>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</si>
  <si>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</si>
  <si>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</si>
  <si>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</si>
  <si>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</si>
  <si>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</si>
  <si>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</si>
  <si>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</si>
  <si>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</si>
  <si>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</si>
  <si>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</si>
  <si>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</si>
  <si>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</si>
  <si>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</si>
  <si>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</si>
  <si>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</si>
  <si>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</si>
  <si>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</si>
  <si>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</si>
  <si>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</si>
  <si>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</si>
  <si>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</si>
  <si>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</si>
  <si>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</si>
  <si>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</si>
  <si>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</si>
  <si>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</si>
  <si>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</si>
  <si>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</si>
  <si>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</si>
  <si>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</si>
  <si>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</si>
  <si>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</si>
  <si>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</si>
  <si>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</si>
  <si>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</si>
  <si>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</si>
  <si>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</si>
  <si>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</si>
  <si>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</si>
  <si>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</si>
  <si>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</si>
  <si>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</si>
  <si>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</si>
  <si>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</si>
  <si>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</si>
  <si>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</si>
  <si>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</si>
  <si>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</si>
  <si>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</si>
  <si>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</si>
  <si>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</si>
  <si>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</si>
  <si>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</si>
  <si>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</si>
  <si>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</si>
  <si>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</si>
  <si>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</si>
  <si>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</si>
  <si>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</si>
  <si>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</si>
  <si>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</si>
  <si>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</si>
  <si>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</si>
  <si>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</si>
  <si>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</si>
  <si>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</si>
  <si>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</si>
  <si>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</si>
  <si>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</si>
  <si>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</si>
  <si>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</si>
  <si>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</si>
  <si>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</si>
  <si>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</si>
  <si>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</si>
  <si>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</si>
  <si>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</si>
  <si>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</si>
  <si>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</si>
  <si>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</si>
  <si>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</si>
  <si>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</si>
  <si>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</si>
  <si>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</si>
  <si>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</si>
  <si>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</si>
  <si>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</si>
  <si>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</si>
  <si>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</si>
  <si>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</si>
  <si>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</si>
  <si>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</si>
  <si>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</si>
  <si>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</si>
  <si>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</si>
  <si>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</si>
  <si>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</si>
  <si>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</si>
  <si>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</si>
  <si>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</si>
  <si>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</si>
  <si>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</si>
  <si>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</si>
  <si>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</si>
  <si>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</si>
  <si>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</si>
  <si>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</si>
  <si>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</si>
  <si>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</si>
  <si>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</si>
  <si>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</si>
  <si>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</si>
  <si>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</si>
  <si>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</si>
  <si>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</si>
  <si>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</si>
  <si>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</si>
  <si>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</si>
  <si>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</si>
  <si>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</si>
  <si>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</si>
  <si>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</si>
  <si>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</si>
  <si>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</si>
  <si>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</si>
  <si>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</si>
  <si>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</si>
  <si>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</si>
  <si>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</si>
  <si>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</si>
  <si>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</si>
  <si>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</si>
  <si>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</si>
  <si>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</si>
  <si>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</si>
  <si>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</si>
  <si>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</si>
  <si>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</si>
  <si>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</si>
  <si>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</si>
  <si>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</si>
  <si>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</si>
  <si>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</si>
  <si>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</si>
  <si>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</si>
  <si>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</si>
  <si>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</si>
  <si>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</si>
  <si>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</si>
  <si>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</si>
  <si>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</si>
  <si>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</si>
  <si>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</si>
  <si>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</si>
  <si>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</si>
  <si>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</si>
  <si>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</si>
  <si>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</si>
  <si>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</si>
  <si>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</si>
  <si>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</si>
  <si>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</si>
  <si>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</si>
  <si>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</si>
  <si>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</si>
  <si>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</si>
  <si>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</si>
  <si>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</si>
  <si>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</si>
  <si>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</si>
  <si>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</si>
  <si>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</si>
  <si>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</si>
  <si>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</si>
  <si>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</si>
  <si>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</si>
  <si>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</si>
  <si>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</si>
  <si>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</si>
  <si>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</si>
  <si>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</si>
  <si>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</si>
  <si>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</si>
  <si>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</si>
  <si>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</si>
  <si>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</si>
  <si>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</si>
  <si>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</si>
  <si>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</si>
  <si>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</si>
  <si>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</si>
  <si>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</si>
  <si>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</si>
  <si>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</si>
  <si>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</si>
  <si>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</si>
  <si>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</si>
  <si>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</si>
  <si>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</si>
  <si>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</si>
  <si>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</si>
  <si>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</si>
  <si>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</si>
  <si>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</si>
  <si>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</si>
  <si>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</si>
  <si>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</si>
  <si>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</si>
  <si>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</si>
  <si>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</si>
  <si>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</si>
  <si>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</si>
  <si>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</si>
  <si>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</si>
  <si>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</si>
  <si>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</si>
  <si>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</si>
  <si>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</si>
  <si>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</si>
  <si>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</si>
  <si>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</si>
  <si>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</si>
  <si>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</si>
  <si>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</si>
  <si>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</si>
  <si>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</si>
  <si>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</si>
  <si>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</si>
  <si>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</si>
  <si>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</si>
  <si>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</si>
  <si>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</si>
  <si>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</si>
  <si>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</si>
  <si>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</si>
  <si>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</si>
  <si>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</si>
  <si>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</si>
  <si>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</si>
  <si>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</si>
  <si>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</si>
  <si>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</si>
  <si>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</si>
  <si>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</si>
  <si>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</si>
  <si>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</si>
  <si>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</si>
  <si>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</si>
  <si>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</si>
  <si>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</si>
  <si>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</si>
  <si>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</si>
  <si>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</si>
  <si>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</si>
  <si>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</si>
  <si>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</si>
  <si>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</si>
  <si>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</si>
  <si>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</si>
  <si>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</si>
  <si>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</si>
  <si>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</si>
  <si>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</si>
  <si>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</si>
  <si>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</si>
  <si>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</si>
  <si>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</si>
  <si>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</si>
  <si>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</si>
  <si>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</si>
  <si>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</si>
  <si>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</si>
  <si>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</si>
  <si>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</si>
  <si>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</si>
  <si>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</si>
  <si>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</si>
  <si>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</si>
  <si>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</si>
  <si>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</si>
  <si>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</si>
  <si>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</si>
  <si>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</si>
  <si>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</si>
  <si>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</si>
  <si>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</si>
  <si>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</si>
  <si>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</si>
  <si>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</si>
  <si>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</si>
  <si>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</si>
  <si>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</si>
  <si>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</si>
  <si>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</si>
  <si>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</si>
  <si>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</si>
  <si>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</si>
  <si>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</si>
  <si>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</si>
  <si>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</si>
  <si>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</si>
  <si>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</si>
  <si>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</si>
  <si>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</si>
  <si>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</si>
  <si>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</si>
  <si>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</si>
  <si>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</si>
  <si>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</si>
  <si>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</si>
  <si>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</si>
  <si>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</si>
  <si>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</si>
  <si>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</si>
  <si>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</si>
  <si>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</si>
  <si>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</si>
  <si>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</si>
  <si>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</si>
  <si>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</si>
  <si>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</si>
  <si>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</si>
  <si>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</si>
  <si>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</si>
  <si>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</si>
  <si>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</si>
  <si>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</si>
  <si>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</si>
  <si>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</si>
  <si>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</si>
  <si>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</si>
  <si>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</si>
  <si>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</si>
  <si>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</si>
  <si>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</si>
  <si>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</si>
  <si>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</si>
  <si>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</si>
  <si>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</si>
  <si>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</si>
  <si>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</si>
  <si>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</si>
  <si>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</si>
  <si>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</si>
  <si>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</si>
  <si>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</si>
  <si>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</si>
  <si>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</si>
  <si>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</si>
  <si>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</si>
  <si>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</si>
  <si>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</si>
  <si>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</si>
  <si>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</si>
  <si>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</si>
  <si>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</si>
  <si>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</si>
  <si>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</si>
  <si>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</si>
  <si>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</si>
  <si>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</si>
  <si>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</si>
  <si>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</si>
  <si>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</si>
  <si>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</si>
  <si>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</si>
  <si>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</si>
  <si>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</si>
  <si>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</si>
  <si>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</si>
  <si>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</si>
  <si>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</si>
  <si>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</si>
  <si>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</si>
  <si>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</si>
  <si>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</si>
  <si>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</si>
  <si>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</si>
  <si>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</si>
  <si>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</si>
  <si>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</si>
  <si>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</si>
  <si>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</si>
  <si>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</si>
  <si>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</si>
  <si>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</si>
  <si>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</si>
  <si>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</si>
  <si>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</si>
  <si>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</si>
  <si>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</si>
  <si>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</si>
  <si>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</si>
  <si>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</si>
  <si>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</si>
  <si>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</si>
  <si>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</si>
  <si>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</si>
  <si>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</si>
  <si>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</si>
  <si>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</si>
  <si>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</si>
  <si>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</si>
  <si>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</si>
  <si>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</si>
  <si>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</si>
  <si>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</si>
  <si>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</si>
  <si>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</si>
  <si>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</si>
  <si>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</si>
  <si>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</si>
  <si>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</si>
  <si>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</si>
  <si>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</si>
  <si>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</si>
  <si>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</si>
  <si>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</si>
  <si>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</si>
  <si>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</si>
  <si>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</si>
  <si>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</si>
  <si>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</si>
  <si>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</si>
  <si>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</si>
  <si>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</si>
  <si>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</si>
  <si>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</si>
  <si>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</si>
  <si>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</si>
  <si>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</si>
  <si>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</si>
  <si>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</si>
  <si>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</si>
  <si>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</si>
  <si>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</si>
  <si>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</si>
  <si>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</si>
  <si>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</si>
  <si>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</si>
  <si>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</si>
  <si>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</si>
  <si>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</si>
  <si>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</si>
  <si>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</si>
  <si>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</si>
  <si>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</si>
  <si>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</si>
  <si>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</si>
  <si>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</si>
  <si>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</si>
  <si>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</si>
  <si>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</si>
  <si>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</si>
  <si>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</si>
  <si>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</si>
  <si>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</si>
  <si>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</si>
  <si>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</si>
  <si>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</si>
  <si>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</si>
  <si>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</si>
  <si>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</si>
  <si>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</si>
  <si>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</si>
  <si>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</si>
  <si>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</si>
  <si>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</si>
  <si>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</si>
  <si>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</si>
  <si>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</si>
  <si>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</si>
  <si>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</si>
  <si>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</si>
  <si>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</si>
  <si>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</si>
  <si>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</si>
  <si>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</si>
  <si>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</si>
  <si>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</si>
  <si>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</si>
  <si>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</si>
  <si>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</si>
  <si>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</si>
  <si>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</si>
  <si>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</si>
  <si>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</si>
  <si>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</si>
  <si>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</si>
  <si>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</si>
  <si>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</si>
  <si>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</si>
  <si>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</si>
  <si>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</si>
  <si>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</si>
  <si>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</si>
  <si>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</si>
  <si>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</si>
  <si>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</si>
  <si>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</si>
  <si>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</si>
  <si>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</si>
  <si>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</si>
  <si>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</si>
  <si>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</si>
  <si>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</si>
  <si>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</si>
  <si>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</si>
  <si>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</si>
  <si>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</si>
  <si>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</si>
  <si>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</si>
  <si>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</si>
  <si>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</si>
  <si>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</si>
  <si>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</si>
  <si>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</si>
  <si>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</si>
  <si>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</si>
  <si>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</si>
  <si>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</si>
  <si>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</si>
  <si>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</si>
  <si>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</si>
  <si>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</si>
  <si>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</si>
  <si>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</si>
  <si>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</si>
  <si>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</si>
  <si>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</si>
  <si>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</si>
  <si>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</si>
  <si>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</si>
  <si>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</si>
  <si>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</si>
  <si>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</si>
  <si>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</si>
  <si>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</si>
  <si>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</si>
  <si>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</si>
  <si>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</si>
  <si>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</si>
  <si>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</si>
  <si>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</si>
  <si>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</si>
  <si>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</si>
  <si>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</si>
  <si>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</si>
  <si>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</si>
  <si>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</si>
  <si>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</si>
  <si>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</si>
  <si>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</si>
  <si>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</si>
  <si>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</si>
  <si>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</si>
  <si>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</si>
  <si>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</si>
  <si>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</si>
  <si>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</si>
  <si>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</si>
  <si>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</si>
  <si>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</si>
  <si>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</si>
  <si>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</si>
  <si>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</si>
  <si>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</si>
  <si>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</si>
  <si>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</si>
  <si>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</si>
  <si>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</si>
  <si>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</si>
  <si>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</si>
  <si>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</si>
  <si>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</si>
  <si>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</si>
  <si>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</si>
  <si>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</si>
  <si>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</si>
  <si>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</si>
  <si>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</si>
  <si>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</si>
  <si>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</si>
  <si>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</si>
  <si>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</si>
  <si>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</si>
  <si>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</si>
  <si>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</si>
  <si>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</si>
  <si>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</si>
  <si>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</si>
  <si>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</si>
  <si>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</si>
  <si>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</si>
  <si>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</si>
  <si>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</si>
  <si>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</si>
  <si>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</si>
  <si>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</si>
  <si>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</si>
  <si>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</si>
  <si>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</si>
  <si>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</si>
  <si>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</si>
  <si>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</si>
  <si>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</si>
  <si>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</si>
  <si>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</si>
  <si>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</si>
  <si>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</si>
  <si>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</si>
  <si>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</si>
  <si>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</si>
  <si>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</si>
  <si>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</si>
  <si>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</si>
  <si>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</si>
  <si>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</si>
  <si>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</si>
  <si>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</si>
  <si>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</si>
  <si>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</si>
  <si>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</si>
  <si>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</si>
  <si>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</si>
  <si>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</si>
  <si>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</si>
  <si>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</si>
  <si>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</si>
  <si>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</si>
  <si>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</si>
  <si>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</si>
  <si>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</si>
  <si>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</si>
  <si>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</si>
  <si>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</si>
  <si>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</si>
  <si>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</si>
  <si>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</si>
  <si>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</si>
  <si>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</si>
  <si>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</si>
  <si>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</si>
  <si>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</si>
  <si>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</si>
  <si>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</si>
  <si>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</si>
  <si>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</si>
  <si>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</si>
  <si>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</si>
  <si>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</si>
  <si>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</si>
  <si>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</si>
  <si>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</si>
  <si>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</si>
  <si>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</si>
  <si>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</si>
  <si>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</si>
  <si>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</si>
  <si>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</si>
  <si>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</si>
  <si>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</si>
  <si>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</si>
  <si>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</si>
  <si>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</si>
  <si>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</si>
  <si>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</si>
  <si>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</si>
  <si>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</si>
  <si>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</si>
  <si>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</si>
  <si>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</si>
  <si>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</si>
  <si>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</si>
  <si>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</si>
  <si>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</si>
  <si>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</si>
  <si>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</si>
  <si>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</si>
  <si>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</si>
  <si>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</si>
  <si>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</si>
  <si>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</si>
  <si>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</si>
  <si>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</si>
  <si>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</si>
  <si>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</si>
  <si>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</si>
  <si>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</si>
  <si>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</si>
  <si>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</si>
  <si>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</si>
  <si>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</si>
  <si>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</si>
  <si>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</si>
  <si>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</si>
  <si>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</si>
  <si>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</si>
  <si>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</si>
  <si>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</si>
  <si>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</si>
  <si>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</si>
  <si>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</si>
  <si>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</si>
  <si>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</si>
  <si>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</si>
  <si>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</si>
  <si>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</si>
  <si>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</si>
  <si>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</si>
  <si>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</si>
  <si>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</si>
  <si>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</si>
  <si>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</si>
  <si>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</si>
  <si>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</si>
  <si>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</si>
  <si>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</si>
  <si>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</si>
  <si>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</si>
  <si>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</si>
  <si>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</si>
  <si>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</si>
  <si>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</si>
  <si>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</si>
  <si>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</si>
  <si>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</si>
  <si>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</si>
  <si>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</si>
  <si>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</si>
  <si>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</si>
  <si>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</si>
  <si>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</si>
  <si>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</si>
  <si>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</si>
  <si>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</si>
  <si>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</si>
  <si>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</si>
  <si>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</si>
  <si>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</si>
  <si>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</si>
  <si>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</si>
  <si>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</si>
  <si>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</si>
  <si>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</si>
  <si>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</si>
  <si>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</si>
  <si>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</si>
  <si>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</si>
  <si>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</si>
  <si>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</si>
  <si>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</si>
  <si>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</si>
  <si>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</si>
  <si>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</si>
  <si>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</si>
  <si>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</si>
  <si>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</si>
  <si>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</si>
  <si>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</si>
  <si>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</si>
  <si>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</si>
  <si>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</si>
  <si>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</si>
  <si>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</si>
  <si>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</si>
  <si>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</si>
  <si>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</si>
  <si>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</si>
  <si>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</si>
  <si>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</si>
  <si>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</si>
  <si>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</si>
  <si>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</si>
  <si>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</si>
  <si>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</si>
  <si>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</si>
  <si>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</si>
  <si>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</si>
  <si>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</si>
  <si>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</si>
  <si>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</si>
  <si>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</si>
  <si>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</si>
  <si>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</si>
  <si>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</si>
  <si>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</si>
  <si>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</si>
  <si>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</si>
  <si>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</si>
  <si>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</si>
  <si>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</si>
  <si>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</si>
  <si>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</si>
  <si>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</si>
  <si>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</si>
  <si>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</si>
  <si>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</si>
  <si>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</si>
  <si>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</si>
  <si>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</si>
  <si>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</si>
  <si>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</si>
  <si>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</si>
  <si>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</si>
  <si>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</si>
  <si>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</si>
  <si>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</si>
  <si>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</si>
  <si>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</si>
  <si>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</si>
  <si>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</si>
  <si>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</si>
  <si>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</si>
  <si>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</si>
  <si>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</si>
  <si>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</si>
  <si>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</si>
  <si>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</si>
  <si>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</si>
  <si>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</si>
  <si>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</si>
  <si>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</si>
  <si>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</si>
  <si>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</si>
  <si>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</si>
  <si>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</si>
  <si>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</si>
  <si>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</si>
  <si>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</si>
  <si>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</si>
  <si>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</si>
  <si>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</si>
  <si>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</si>
  <si>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</si>
  <si>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</si>
  <si>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</si>
  <si>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</si>
  <si>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</si>
  <si>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</si>
  <si>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</si>
  <si>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</si>
  <si>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</si>
  <si>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</si>
  <si>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</si>
  <si>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</si>
  <si>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</si>
  <si>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</si>
  <si>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</si>
  <si>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</si>
  <si>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</si>
  <si>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</si>
  <si>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</si>
  <si>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</si>
  <si>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</si>
  <si>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</si>
  <si>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</si>
  <si>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</si>
  <si>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</si>
  <si>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</si>
  <si>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</si>
  <si>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</si>
  <si>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</si>
  <si>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</si>
  <si>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</si>
  <si>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</si>
  <si>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</si>
  <si>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</si>
  <si>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</si>
  <si>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</si>
  <si>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</si>
  <si>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</si>
  <si>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</si>
  <si>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</si>
  <si>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</si>
  <si>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</si>
  <si>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</si>
  <si>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</si>
  <si>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</si>
  <si>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</si>
  <si>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</si>
  <si>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</si>
  <si>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</si>
  <si>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</si>
  <si>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</si>
  <si>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</si>
  <si>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</si>
  <si>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</si>
  <si>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</si>
  <si>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</si>
  <si>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</si>
  <si>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</si>
  <si>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</si>
  <si>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</si>
  <si>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</si>
  <si>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</si>
  <si>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</si>
  <si>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</si>
  <si>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</si>
  <si>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</si>
  <si>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</si>
  <si>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</si>
  <si>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</si>
  <si>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</si>
  <si>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</si>
  <si>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</si>
  <si>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</si>
  <si>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</si>
  <si>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</si>
  <si>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</si>
  <si>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</si>
  <si>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</si>
  <si>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</si>
  <si>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</si>
  <si>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</si>
  <si>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</si>
  <si>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</si>
  <si>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</si>
  <si>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</si>
  <si>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</si>
  <si>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</si>
  <si>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</si>
  <si>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</si>
  <si>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</si>
  <si>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</si>
  <si>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</si>
  <si>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</si>
  <si>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</si>
  <si>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</si>
  <si>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</si>
  <si>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</si>
  <si>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</si>
  <si>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</si>
  <si>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</si>
  <si>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</si>
  <si>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</si>
  <si>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</si>
  <si>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</si>
  <si>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</si>
  <si>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</si>
  <si>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</si>
  <si>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</si>
  <si>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</si>
  <si>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</si>
  <si>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</si>
  <si>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</si>
  <si>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</si>
  <si>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</si>
  <si>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</si>
  <si>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</si>
  <si>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</si>
  <si>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</si>
  <si>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</si>
  <si>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</si>
  <si>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</si>
  <si>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</si>
  <si>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</si>
  <si>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</si>
  <si>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</si>
  <si>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</si>
  <si>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</si>
  <si>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</si>
  <si>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</si>
  <si>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</si>
  <si>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</si>
  <si>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</si>
  <si>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</si>
  <si>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</si>
  <si>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</si>
  <si>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</si>
  <si>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</si>
  <si>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</si>
  <si>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</si>
  <si>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</si>
  <si>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</si>
  <si>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</si>
  <si>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</si>
  <si>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</si>
  <si>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</si>
  <si>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</si>
  <si>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</si>
  <si>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</si>
  <si>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</si>
  <si>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</si>
  <si>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</si>
  <si>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</si>
  <si>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</si>
  <si>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</si>
  <si>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</si>
  <si>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</si>
  <si>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</si>
  <si>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</si>
  <si>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</si>
  <si>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</si>
  <si>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</si>
  <si>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</si>
  <si>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</si>
  <si>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</si>
  <si>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</si>
  <si>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</si>
  <si>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</si>
  <si>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</si>
  <si>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</si>
  <si>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</si>
  <si>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</si>
  <si>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</si>
  <si>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</si>
  <si>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</si>
  <si>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</si>
  <si>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</si>
  <si>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</si>
  <si>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</si>
  <si>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</si>
  <si>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</si>
  <si>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</si>
  <si>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</si>
  <si>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</si>
  <si>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</si>
  <si>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</si>
  <si>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</si>
  <si>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</si>
  <si>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</si>
  <si>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</si>
  <si>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</si>
  <si>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</si>
  <si>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</si>
  <si>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</si>
  <si>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</si>
  <si>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</si>
  <si>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</si>
  <si>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</si>
  <si>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</si>
  <si>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</si>
  <si>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</si>
  <si>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</si>
  <si>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</si>
  <si>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</si>
  <si>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</si>
  <si>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</si>
  <si>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</si>
  <si>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</si>
  <si>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</si>
  <si>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</si>
  <si>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</si>
  <si>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</si>
  <si>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</si>
  <si>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</si>
  <si>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</si>
  <si>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</si>
  <si>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</si>
  <si>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</si>
  <si>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</si>
  <si>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</si>
  <si>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</si>
  <si>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</si>
  <si>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</si>
  <si>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</si>
  <si>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</si>
  <si>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</si>
  <si>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</si>
  <si>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</si>
  <si>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</si>
  <si>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</si>
  <si>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</si>
  <si>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</si>
  <si>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</si>
  <si>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</si>
  <si>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</si>
  <si>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</si>
  <si>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</si>
  <si>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</si>
  <si>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</si>
  <si>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</si>
  <si>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</si>
  <si>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</si>
  <si>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</si>
  <si>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</si>
  <si>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</si>
  <si>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</si>
  <si>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</si>
  <si>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</si>
  <si>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</si>
  <si>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</si>
  <si>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</si>
  <si>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</si>
  <si>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</si>
  <si>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</si>
  <si>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</si>
  <si>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</si>
  <si>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</si>
  <si>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</si>
  <si>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</si>
  <si>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</si>
  <si>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</si>
  <si>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</si>
  <si>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</si>
  <si>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</si>
  <si>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</si>
  <si>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</si>
  <si>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</si>
  <si>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</si>
  <si>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</si>
  <si>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</si>
  <si>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</si>
  <si>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</si>
  <si>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</si>
  <si>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</si>
  <si>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</si>
  <si>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</si>
  <si>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</si>
  <si>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</si>
  <si>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</si>
  <si>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</si>
  <si>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</si>
  <si>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</si>
  <si>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</si>
  <si>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</si>
  <si>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</si>
  <si>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</si>
  <si>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</si>
  <si>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</si>
  <si>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</si>
  <si>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</si>
  <si>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</si>
  <si>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</si>
  <si>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</si>
  <si>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</si>
  <si>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</si>
  <si>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</si>
  <si>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</si>
  <si>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</si>
  <si>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</si>
  <si>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</si>
  <si>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</si>
  <si>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</si>
  <si>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</si>
  <si>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</si>
  <si>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</si>
  <si>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</si>
  <si>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</si>
  <si>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</si>
  <si>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</si>
  <si>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</si>
  <si>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</si>
  <si>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</si>
  <si>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</si>
  <si>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</si>
  <si>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</si>
  <si>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</si>
  <si>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</si>
  <si>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</si>
  <si>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</si>
  <si>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</si>
  <si>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</si>
  <si>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</si>
  <si>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</si>
  <si>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</si>
  <si>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</si>
  <si>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</si>
  <si>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</si>
  <si>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</si>
  <si>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</si>
  <si>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</si>
  <si>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</si>
  <si>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</si>
  <si>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</si>
  <si>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</si>
  <si>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</si>
  <si>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</si>
  <si>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</si>
  <si>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</si>
  <si>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</si>
  <si>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</si>
  <si>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</si>
  <si>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</si>
  <si>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</si>
  <si>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</si>
  <si>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</si>
  <si>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</si>
  <si>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</si>
  <si>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</si>
  <si>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</si>
  <si>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</si>
  <si>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</si>
  <si>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</si>
  <si>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</si>
  <si>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</si>
  <si>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</si>
  <si>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</si>
  <si>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</si>
  <si>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</si>
  <si>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</si>
  <si>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</si>
  <si>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</si>
  <si>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</si>
  <si>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</si>
  <si>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</si>
  <si>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</si>
  <si>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</si>
  <si>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</si>
  <si>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</si>
  <si>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</si>
  <si>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</si>
  <si>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</si>
  <si>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</si>
  <si>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</si>
  <si>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</si>
  <si>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</si>
  <si>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</si>
  <si>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</si>
  <si>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</si>
  <si>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</si>
  <si>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</si>
  <si>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</si>
  <si>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</si>
  <si>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</si>
  <si>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</si>
  <si>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</si>
  <si>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</si>
  <si>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</si>
  <si>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</si>
  <si>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</si>
  <si>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</si>
  <si>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</si>
  <si>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</si>
  <si>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</si>
  <si>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</si>
  <si>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</si>
  <si>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</si>
  <si>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</si>
  <si>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</si>
  <si>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</si>
  <si>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</si>
  <si>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</si>
  <si>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</si>
  <si>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</si>
  <si>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</si>
  <si>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</si>
  <si>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</si>
  <si>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</si>
  <si>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</si>
  <si>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</si>
  <si>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</si>
  <si>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</si>
  <si>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</si>
  <si>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</si>
  <si>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</si>
  <si>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</si>
  <si>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</si>
  <si>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</si>
  <si>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</si>
  <si>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</si>
  <si>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</si>
  <si>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</si>
  <si>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</si>
  <si>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</si>
  <si>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</si>
  <si>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</si>
  <si>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</si>
  <si>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</si>
  <si>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</si>
  <si>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</si>
  <si>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</si>
  <si>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</si>
  <si>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</si>
  <si>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</si>
  <si>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</si>
  <si>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</si>
  <si>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</si>
  <si>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</si>
  <si>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</si>
  <si>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</si>
  <si>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</si>
  <si>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</si>
  <si>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</si>
  <si>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</si>
  <si>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</si>
  <si>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</si>
  <si>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</si>
  <si>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</si>
  <si>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</si>
  <si>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</si>
  <si>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</si>
  <si>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</si>
  <si>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</si>
  <si>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</si>
  <si>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</si>
  <si>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</si>
  <si>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</si>
  <si>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</si>
  <si>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</si>
  <si>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</si>
  <si>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</si>
  <si>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</si>
  <si>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</si>
  <si>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</si>
  <si>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</si>
  <si>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</si>
  <si>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</si>
  <si>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</si>
  <si>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</si>
  <si>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</si>
  <si>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</si>
  <si>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</si>
  <si>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</si>
  <si>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</si>
  <si>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</si>
  <si>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</si>
  <si>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</si>
  <si>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</si>
  <si>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</si>
  <si>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</si>
  <si>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</si>
  <si>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</si>
  <si>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</si>
  <si>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</si>
  <si>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</si>
  <si>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</si>
  <si>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</si>
  <si>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</si>
  <si>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</si>
  <si>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</si>
  <si>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</si>
  <si>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</si>
  <si>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</si>
  <si>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</si>
  <si>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</si>
  <si>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</si>
  <si>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</si>
  <si>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</si>
  <si>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</si>
  <si>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</si>
  <si>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</si>
  <si>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</si>
  <si>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</si>
  <si>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</si>
  <si>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</si>
  <si>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</si>
  <si>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</si>
  <si>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</si>
  <si>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</si>
  <si>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</si>
  <si>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</si>
  <si>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</si>
  <si>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</si>
  <si>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</si>
  <si>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</si>
  <si>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</si>
  <si>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</si>
  <si>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</si>
  <si>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</si>
  <si>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</si>
  <si>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</si>
  <si>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</si>
  <si>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</si>
  <si>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</si>
  <si>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</si>
  <si>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</si>
  <si>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</si>
  <si>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</si>
  <si>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</si>
  <si>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</si>
  <si>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</si>
  <si>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</si>
  <si>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</si>
  <si>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</si>
  <si>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</si>
  <si>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</si>
  <si>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</si>
  <si>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</si>
  <si>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</si>
  <si>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</si>
  <si>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</si>
  <si>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</si>
  <si>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</si>
  <si>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</si>
  <si>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</si>
  <si>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</si>
  <si>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</si>
  <si>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</si>
  <si>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</si>
  <si>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</si>
  <si>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</si>
  <si>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</si>
  <si>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</si>
  <si>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</si>
  <si>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</si>
  <si>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</si>
  <si>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</si>
  <si>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</si>
  <si>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</si>
  <si>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</si>
  <si>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</si>
  <si>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</si>
  <si>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</si>
  <si>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</si>
  <si>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</si>
  <si>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</si>
  <si>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</si>
  <si>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</si>
  <si>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</si>
  <si>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</si>
  <si>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</si>
  <si>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</si>
  <si>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</si>
  <si>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</si>
  <si>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</si>
  <si>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</si>
  <si>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</si>
  <si>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</si>
  <si>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</si>
  <si>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</si>
  <si>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</si>
  <si>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</si>
  <si>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</si>
  <si>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</si>
  <si>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</si>
  <si>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</si>
  <si>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</si>
  <si>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</si>
  <si>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</si>
  <si>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</si>
  <si>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</si>
  <si>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</si>
  <si>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</si>
  <si>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</si>
  <si>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</si>
  <si>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</si>
  <si>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</si>
  <si>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</si>
  <si>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</si>
  <si>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</si>
  <si>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</si>
  <si>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</si>
  <si>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</si>
  <si>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</si>
  <si>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</si>
  <si>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</si>
  <si>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</si>
  <si>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</si>
  <si>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</si>
  <si>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</si>
  <si>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</si>
  <si>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</si>
  <si>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</si>
  <si>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</si>
  <si>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</si>
  <si>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</si>
  <si>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</si>
  <si>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</si>
  <si>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</si>
  <si>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</si>
  <si>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</si>
  <si>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</si>
  <si>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</si>
  <si>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</si>
  <si>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</si>
  <si>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</si>
  <si>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</si>
  <si>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</si>
  <si>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</si>
  <si>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</si>
  <si>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</si>
  <si>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</si>
  <si>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</si>
  <si>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</si>
  <si>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</si>
  <si>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</si>
  <si>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</si>
  <si>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</si>
  <si>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</si>
  <si>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</si>
  <si>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</si>
  <si>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</si>
  <si>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</si>
  <si>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</si>
  <si>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</si>
  <si>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</si>
  <si>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</si>
  <si>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</si>
  <si>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</si>
  <si>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</si>
  <si>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</si>
  <si>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</si>
  <si>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</si>
  <si>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</si>
  <si>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</si>
  <si>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</si>
  <si>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</si>
  <si>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</si>
  <si>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</si>
  <si>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</si>
  <si>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</si>
  <si>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</si>
  <si>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</si>
  <si>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</si>
  <si>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</si>
  <si>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</si>
  <si>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</si>
  <si>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</si>
  <si>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</si>
  <si>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</si>
  <si>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</si>
  <si>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</si>
  <si>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</si>
  <si>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</si>
  <si>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</si>
  <si>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</si>
  <si>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</si>
  <si>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</si>
  <si>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</si>
  <si>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</si>
  <si>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</si>
  <si>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</si>
  <si>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</si>
  <si>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</si>
  <si>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</si>
  <si>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</si>
  <si>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</si>
  <si>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</si>
  <si>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</si>
  <si>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</si>
  <si>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</si>
  <si>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</si>
  <si>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</si>
  <si>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</si>
  <si>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</si>
  <si>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</si>
  <si>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</si>
  <si>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</si>
  <si>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</si>
  <si>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</si>
  <si>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</si>
  <si>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</si>
  <si>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</si>
  <si>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</si>
  <si>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</si>
  <si>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</si>
  <si>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</si>
  <si>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</si>
  <si>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</si>
  <si>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</si>
  <si>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</si>
  <si>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</si>
  <si>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</si>
  <si>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</si>
  <si>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</si>
  <si>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</si>
  <si>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</si>
  <si>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</si>
  <si>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</si>
  <si>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</si>
  <si>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</si>
  <si>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</si>
  <si>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</si>
  <si>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</si>
  <si>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</si>
  <si>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</si>
  <si>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</si>
  <si>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</si>
  <si>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</si>
  <si>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</si>
  <si>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</si>
  <si>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</si>
  <si>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</si>
  <si>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</si>
  <si>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</si>
  <si>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</si>
  <si>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</si>
  <si>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</si>
  <si>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</si>
  <si>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</si>
  <si>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</si>
  <si>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</si>
  <si>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</si>
  <si>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</si>
  <si>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</si>
  <si>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</si>
  <si>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</si>
  <si>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</si>
  <si>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</si>
  <si>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</si>
  <si>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</si>
  <si>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</si>
  <si>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</si>
  <si>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</si>
  <si>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</si>
  <si>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</si>
  <si>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</si>
  <si>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</si>
  <si>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</si>
  <si>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</si>
  <si>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</si>
  <si>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</si>
  <si>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</si>
  <si>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</si>
  <si>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</si>
  <si>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</si>
  <si>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</si>
  <si>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</si>
  <si>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</si>
  <si>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</si>
  <si>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</si>
  <si>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</si>
  <si>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</si>
  <si>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</si>
  <si>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</si>
  <si>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</si>
  <si>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</si>
  <si>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</si>
  <si>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</si>
  <si>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</si>
  <si>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</si>
  <si>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</si>
  <si>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</si>
  <si>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</si>
  <si>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</si>
  <si>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</si>
  <si>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</si>
  <si>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</si>
  <si>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</si>
  <si>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</si>
  <si>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</si>
  <si>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</si>
  <si>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</si>
  <si>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</si>
  <si>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</si>
  <si>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</si>
  <si>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</si>
  <si>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</si>
  <si>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</si>
  <si>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</si>
  <si>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</si>
  <si>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</si>
  <si>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</si>
  <si>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</si>
  <si>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</si>
  <si>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</si>
  <si>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</si>
  <si>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</si>
  <si>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</si>
  <si>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</si>
  <si>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</si>
  <si>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</si>
  <si>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</si>
  <si>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</si>
  <si>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</si>
  <si>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</si>
  <si>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</si>
  <si>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</si>
  <si>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</si>
  <si>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</si>
  <si>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</si>
  <si>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</si>
  <si>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</si>
  <si>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</si>
  <si>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</si>
  <si>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</si>
  <si>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</si>
  <si>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</si>
  <si>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</si>
  <si>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</si>
  <si>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</si>
  <si>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</si>
  <si>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</si>
  <si>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</si>
  <si>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</si>
  <si>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</si>
  <si>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</si>
  <si>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</si>
  <si>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</si>
  <si>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</si>
  <si>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</si>
  <si>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</si>
  <si>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</si>
  <si>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</si>
  <si>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</si>
  <si>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</si>
  <si>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</si>
  <si>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</si>
  <si>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</si>
  <si>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</si>
  <si>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</si>
  <si>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</si>
  <si>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</si>
  <si>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</si>
  <si>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</si>
  <si>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</si>
  <si>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</si>
  <si>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</si>
  <si>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</si>
  <si>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</si>
  <si>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</si>
  <si>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</si>
  <si>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</si>
  <si>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</si>
  <si>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</si>
  <si>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</si>
  <si>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</si>
  <si>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</si>
  <si>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</si>
  <si>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</si>
  <si>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</si>
  <si>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</si>
  <si>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</si>
  <si>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</si>
  <si>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</si>
  <si>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</si>
  <si>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</si>
  <si>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</si>
  <si>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</si>
  <si>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</si>
  <si>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</si>
  <si>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</si>
  <si>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</si>
  <si>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</si>
  <si>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</si>
  <si>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</si>
  <si>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</si>
  <si>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</si>
  <si>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</si>
  <si>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</si>
  <si>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</si>
  <si>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</si>
  <si>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</si>
  <si>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</si>
  <si>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</si>
  <si>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</si>
  <si>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</si>
  <si>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</si>
  <si>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</si>
  <si>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</si>
  <si>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</si>
  <si>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</si>
  <si>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</si>
  <si>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</si>
  <si>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</si>
  <si>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</si>
  <si>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</si>
  <si>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</si>
  <si>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</si>
  <si>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</si>
  <si>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</si>
  <si>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</si>
  <si>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</si>
  <si>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</si>
  <si>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</si>
  <si>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</si>
  <si>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</si>
  <si>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</si>
  <si>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</si>
  <si>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</si>
  <si>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</si>
  <si>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</si>
  <si>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</si>
  <si>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</si>
  <si>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</si>
  <si>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</si>
  <si>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</si>
  <si>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</si>
  <si>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</si>
  <si>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</si>
  <si>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</si>
  <si>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</si>
  <si>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</si>
  <si>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</si>
  <si>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</si>
  <si>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</si>
  <si>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</si>
  <si>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</si>
  <si>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</si>
  <si>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</si>
  <si>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</si>
  <si>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</si>
  <si>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</si>
  <si>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</si>
  <si>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</si>
  <si>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</si>
  <si>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</si>
  <si>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</si>
  <si>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</si>
  <si>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</si>
  <si>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</si>
  <si>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</si>
  <si>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</si>
  <si>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</si>
  <si>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</si>
  <si>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</si>
  <si>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</si>
  <si>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</si>
  <si>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</si>
  <si>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</si>
  <si>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</si>
  <si>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</si>
  <si>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</si>
  <si>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</si>
  <si>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</si>
  <si>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</si>
  <si>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</si>
  <si>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</si>
  <si>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</si>
  <si>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</si>
  <si>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</si>
  <si>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</si>
  <si>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</si>
  <si>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</si>
  <si>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</si>
  <si>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</si>
  <si>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</si>
  <si>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</si>
  <si>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</si>
  <si>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</si>
  <si>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</si>
  <si>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</si>
  <si>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</si>
  <si>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</si>
  <si>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</si>
  <si>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</si>
  <si>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</si>
  <si>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</si>
  <si>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</si>
  <si>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</si>
  <si>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</si>
  <si>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</si>
  <si>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</si>
  <si>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</si>
  <si>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</si>
  <si>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</si>
  <si>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</si>
  <si>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</si>
  <si>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</si>
  <si>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</si>
  <si>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</si>
  <si>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</si>
  <si>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</si>
  <si>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</si>
  <si>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</si>
  <si>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</si>
  <si>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</si>
  <si>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</si>
  <si>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</si>
  <si>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</si>
  <si>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</si>
  <si>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</si>
  <si>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</si>
  <si>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</si>
  <si>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</si>
  <si>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</si>
  <si>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</si>
  <si>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</si>
  <si>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</si>
  <si>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</si>
  <si>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</si>
  <si>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</si>
  <si>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</si>
  <si>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</si>
  <si>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</si>
  <si>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</si>
  <si>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</si>
  <si>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</si>
  <si>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</si>
  <si>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</si>
  <si>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</si>
  <si>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</si>
  <si>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</si>
  <si>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</si>
  <si>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</si>
  <si>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</si>
  <si>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</si>
  <si>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</si>
  <si>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</si>
  <si>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</si>
  <si>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</si>
  <si>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</si>
  <si>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</si>
  <si>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</si>
  <si>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</si>
  <si>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</si>
  <si>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</si>
  <si>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</si>
  <si>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</si>
  <si>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</si>
  <si>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</si>
  <si>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</si>
  <si>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</si>
  <si>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</si>
  <si>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</si>
  <si>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</si>
  <si>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</si>
  <si>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</si>
  <si>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</si>
  <si>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</si>
  <si>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</si>
  <si>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</si>
  <si>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</si>
  <si>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</si>
  <si>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</si>
  <si>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</si>
  <si>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</si>
  <si>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</si>
  <si>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</si>
  <si>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</si>
  <si>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</si>
  <si>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</si>
  <si>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</si>
  <si>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</si>
  <si>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</si>
  <si>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</si>
  <si>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</si>
  <si>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</si>
  <si>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</si>
  <si>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</si>
  <si>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</si>
  <si>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</si>
  <si>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</si>
  <si>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</si>
  <si>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</si>
  <si>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</si>
  <si>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</si>
  <si>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</si>
  <si>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</si>
  <si>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</si>
  <si>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</si>
  <si>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</si>
  <si>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</si>
  <si>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</si>
  <si>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</si>
  <si>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</si>
  <si>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</si>
  <si>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</si>
  <si>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</si>
  <si>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</si>
  <si>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</si>
  <si>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</si>
  <si>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</si>
  <si>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</si>
  <si>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</si>
  <si>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</si>
  <si>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</si>
  <si>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</si>
  <si>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</si>
  <si>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</si>
  <si>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</si>
  <si>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</si>
  <si>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</si>
  <si>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</si>
  <si>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</si>
  <si>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</si>
  <si>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</si>
  <si>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</si>
  <si>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</si>
  <si>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</si>
  <si>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</si>
  <si>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</si>
  <si>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</si>
  <si>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</si>
  <si>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</si>
  <si>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</si>
  <si>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</si>
  <si>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</si>
  <si>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</si>
  <si>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</si>
  <si>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</si>
  <si>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</si>
  <si>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</si>
  <si>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</si>
  <si>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</si>
  <si>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</si>
  <si>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</si>
  <si>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</si>
  <si>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</si>
  <si>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</si>
  <si>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</si>
  <si>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</si>
  <si>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</si>
  <si>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</si>
  <si>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</si>
  <si>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</si>
  <si>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</si>
  <si>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</si>
  <si>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</si>
  <si>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</si>
  <si>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</si>
  <si>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</si>
  <si>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</si>
  <si>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</si>
  <si>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</si>
  <si>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</si>
  <si>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</si>
  <si>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</si>
  <si>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</si>
  <si>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</si>
  <si>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</si>
  <si>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</si>
  <si>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</si>
  <si>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</si>
  <si>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</si>
  <si>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</si>
  <si>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</si>
  <si>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</si>
  <si>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</si>
  <si>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</si>
  <si>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</si>
  <si>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</si>
  <si>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</si>
  <si>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</si>
  <si>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</si>
  <si>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</si>
  <si>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</si>
  <si>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</si>
  <si>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</si>
  <si>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</si>
  <si>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</si>
  <si>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</si>
  <si>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</si>
  <si>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</si>
  <si>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</si>
  <si>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</si>
  <si>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</si>
  <si>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</si>
  <si>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</si>
  <si>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</si>
  <si>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</si>
  <si>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</si>
  <si>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</si>
  <si>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</si>
  <si>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</si>
  <si>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</si>
  <si>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</si>
  <si>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</si>
  <si>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</si>
  <si>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</si>
  <si>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</si>
  <si>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</si>
  <si>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</si>
  <si>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</si>
  <si>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</si>
  <si>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</si>
  <si>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</si>
  <si>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</si>
  <si>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</si>
  <si>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</si>
  <si>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</si>
  <si>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</si>
  <si>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</si>
  <si>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</si>
  <si>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</si>
  <si>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</si>
  <si>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</si>
  <si>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</si>
  <si>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</si>
  <si>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</si>
  <si>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</si>
  <si>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</si>
  <si>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</si>
  <si>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</si>
  <si>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</si>
  <si>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</si>
  <si>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</si>
  <si>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</si>
  <si>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</si>
  <si>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</si>
  <si>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</si>
  <si>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</si>
  <si>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</si>
  <si>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</si>
  <si>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</si>
  <si>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</si>
  <si>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</si>
  <si>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</si>
  <si>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</si>
  <si>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</si>
  <si>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</si>
  <si>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</si>
  <si>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</si>
  <si>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</si>
  <si>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</si>
  <si>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</si>
  <si>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</si>
  <si>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</si>
  <si>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</si>
  <si>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</si>
  <si>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</si>
  <si>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</si>
  <si>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</si>
  <si>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</si>
  <si>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</si>
  <si>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</si>
  <si>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</si>
  <si>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</si>
  <si>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</si>
  <si>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</si>
  <si>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</si>
  <si>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</si>
  <si>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</si>
  <si>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</si>
  <si>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</si>
  <si>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</si>
  <si>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</si>
  <si>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</si>
  <si>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</si>
  <si>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</si>
  <si>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</si>
  <si>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</si>
  <si>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</si>
  <si>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</si>
  <si>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</si>
  <si>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</si>
  <si>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</si>
  <si>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</si>
  <si>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</si>
  <si>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</si>
  <si>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</si>
  <si>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</si>
  <si>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</si>
  <si>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</si>
  <si>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</si>
  <si>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</si>
  <si>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</si>
  <si>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</si>
  <si>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</si>
  <si>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</si>
  <si>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</si>
  <si>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</si>
  <si>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</si>
  <si>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</si>
  <si>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</si>
  <si>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</si>
  <si>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</si>
  <si>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</si>
  <si>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</si>
  <si>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</si>
  <si>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</si>
  <si>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</si>
  <si>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</si>
  <si>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</si>
  <si>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</si>
  <si>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</si>
  <si>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</si>
  <si>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</si>
  <si>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</si>
  <si>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</si>
  <si>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</si>
  <si>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</si>
  <si>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</si>
  <si>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</si>
  <si>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</si>
  <si>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</si>
  <si>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</si>
  <si>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</si>
  <si>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</si>
  <si>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</si>
  <si>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</si>
  <si>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</si>
  <si>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</si>
  <si>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</si>
  <si>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</si>
  <si>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</si>
  <si>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</si>
  <si>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</si>
  <si>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</si>
  <si>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</si>
  <si>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</si>
  <si>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</si>
  <si>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</si>
  <si>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</si>
  <si>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</si>
  <si>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</si>
  <si>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</si>
  <si>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</si>
  <si>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</si>
  <si>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</si>
  <si>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</si>
  <si>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</si>
  <si>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</si>
  <si>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</si>
  <si>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</si>
  <si>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</si>
  <si>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</si>
  <si>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</si>
  <si>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</si>
  <si>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</si>
  <si>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</si>
  <si>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</si>
  <si>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</si>
  <si>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</si>
  <si>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</si>
  <si>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</si>
  <si>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</si>
  <si>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</si>
  <si>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</si>
  <si>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</si>
  <si>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</si>
  <si>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</si>
  <si>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</si>
  <si>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</si>
  <si>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</si>
  <si>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</si>
  <si>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</si>
  <si>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</si>
  <si>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</si>
  <si>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</si>
  <si>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</si>
  <si>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</si>
  <si>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</si>
  <si>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</si>
  <si>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</si>
  <si>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</si>
  <si>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</si>
  <si>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</si>
  <si>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</si>
  <si>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</si>
  <si>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</si>
  <si>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</si>
  <si>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</si>
  <si>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</si>
  <si>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</si>
  <si>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</si>
  <si>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</si>
  <si>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</si>
  <si>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</si>
  <si>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</si>
  <si>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</si>
  <si>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</si>
  <si>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</si>
  <si>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</si>
  <si>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</si>
  <si>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</si>
  <si>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</si>
  <si>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</si>
  <si>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</si>
  <si>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</si>
  <si>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</si>
  <si>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</si>
  <si>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</si>
  <si>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</si>
  <si>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</si>
  <si>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</si>
  <si>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</si>
  <si>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</si>
  <si>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</si>
  <si>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</si>
  <si>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</si>
  <si>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</si>
  <si>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</si>
  <si>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</si>
  <si>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</si>
  <si>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</si>
  <si>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</si>
  <si>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</si>
  <si>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</si>
  <si>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</si>
  <si>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</si>
  <si>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</si>
  <si>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</si>
  <si>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</si>
  <si>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</si>
  <si>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</si>
  <si>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</si>
  <si>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</si>
  <si>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</si>
  <si>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</si>
  <si>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</si>
  <si>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</si>
  <si>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</si>
  <si>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</si>
  <si>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</si>
  <si>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</si>
  <si>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</si>
  <si>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</si>
  <si>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</si>
  <si>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</si>
  <si>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</si>
  <si>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</si>
  <si>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</si>
  <si>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</si>
  <si>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</si>
  <si>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</si>
  <si>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</si>
  <si>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</si>
  <si>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</si>
  <si>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</si>
  <si>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</si>
  <si>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</si>
  <si>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</si>
  <si>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</si>
  <si>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</si>
  <si>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</si>
  <si>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</si>
  <si>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</si>
  <si>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</si>
  <si>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</si>
  <si>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</si>
  <si>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</si>
  <si>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</si>
  <si>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</si>
  <si>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</si>
  <si>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</si>
  <si>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</si>
  <si>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</si>
  <si>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</si>
  <si>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</si>
  <si>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</si>
  <si>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</si>
  <si>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</si>
  <si>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</si>
  <si>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</si>
  <si>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</si>
  <si>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</si>
  <si>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</si>
  <si>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</si>
  <si>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</si>
  <si>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</si>
  <si>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</si>
  <si>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</si>
  <si>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</si>
  <si>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</si>
  <si>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</si>
  <si>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</si>
  <si>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</si>
  <si>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</si>
  <si>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</si>
  <si>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</si>
  <si>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</si>
  <si>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</si>
  <si>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</si>
  <si>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</si>
  <si>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</si>
  <si>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</si>
  <si>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</si>
  <si>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</si>
  <si>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</si>
  <si>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</si>
  <si>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</si>
  <si>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</si>
  <si>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</si>
  <si>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</si>
  <si>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</si>
  <si>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</si>
  <si>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</si>
  <si>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</si>
  <si>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</si>
  <si>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</si>
  <si>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</si>
  <si>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</si>
  <si>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</si>
  <si>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</si>
  <si>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</si>
  <si>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</si>
  <si>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</si>
  <si>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</si>
  <si>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</si>
  <si>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</si>
  <si>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</si>
  <si>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</si>
  <si>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</si>
  <si>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</si>
  <si>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</si>
  <si>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</si>
  <si>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</si>
  <si>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</si>
  <si>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</si>
  <si>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</si>
  <si>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</si>
  <si>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</si>
  <si>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</si>
  <si>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</si>
  <si>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</si>
  <si>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</si>
  <si>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</si>
  <si>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</si>
  <si>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</si>
  <si>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</si>
  <si>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</si>
  <si>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</si>
  <si>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</si>
  <si>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</si>
  <si>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</si>
  <si>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</si>
  <si>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</si>
  <si>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</si>
  <si>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</si>
  <si>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</si>
  <si>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</si>
  <si>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</si>
  <si>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</si>
  <si>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</si>
  <si>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</si>
  <si>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</si>
  <si>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</si>
  <si>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</si>
  <si>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</si>
  <si>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</si>
  <si>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</si>
  <si>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</si>
  <si>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</si>
  <si>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</si>
  <si>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</si>
  <si>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</si>
  <si>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</si>
  <si>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</si>
  <si>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</si>
  <si>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</si>
  <si>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</si>
  <si>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</si>
  <si>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</si>
  <si>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</si>
  <si>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</si>
  <si>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</si>
  <si>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</si>
  <si>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</si>
  <si>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</si>
  <si>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</si>
  <si>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</si>
  <si>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</si>
  <si>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</si>
  <si>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</si>
  <si>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</si>
  <si>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</si>
  <si>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</si>
  <si>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</si>
  <si>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</si>
  <si>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</si>
  <si>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</si>
  <si>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</si>
  <si>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</si>
  <si>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</si>
  <si>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</si>
  <si>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</si>
  <si>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</si>
  <si>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</si>
  <si>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</si>
  <si>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</si>
  <si>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</si>
  <si>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</si>
  <si>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</si>
  <si>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</si>
  <si>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</si>
  <si>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</si>
  <si>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</si>
  <si>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</si>
  <si>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</si>
  <si>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</si>
  <si>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</si>
  <si>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</si>
  <si>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</si>
  <si>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</si>
  <si>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</si>
  <si>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</si>
  <si>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</si>
  <si>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</si>
  <si>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</si>
  <si>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</si>
  <si>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</si>
  <si>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</si>
  <si>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</si>
  <si>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</si>
  <si>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</si>
  <si>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</si>
  <si>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</si>
  <si>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</si>
  <si>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</si>
  <si>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</si>
  <si>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</si>
  <si>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</si>
  <si>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</si>
  <si>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</si>
  <si>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</si>
  <si>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</si>
  <si>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</si>
  <si>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</si>
  <si>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</si>
  <si>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</si>
  <si>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</si>
  <si>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</si>
  <si>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</si>
  <si>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</si>
  <si>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</si>
  <si>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</si>
  <si>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</si>
  <si>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</si>
  <si>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</si>
  <si>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</si>
  <si>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</si>
  <si>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</si>
  <si>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</si>
  <si>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</si>
  <si>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</si>
  <si>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</si>
  <si>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</si>
  <si>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</si>
  <si>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</si>
  <si>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</si>
  <si>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</si>
  <si>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</si>
  <si>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</si>
  <si>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</si>
  <si>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</si>
  <si>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</si>
  <si>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</si>
  <si>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</si>
  <si>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</si>
  <si>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</si>
  <si>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</si>
  <si>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</si>
  <si>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</si>
  <si>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</si>
  <si>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</si>
  <si>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</si>
  <si>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</si>
  <si>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</si>
  <si>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</si>
  <si>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</si>
  <si>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</si>
  <si>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</si>
  <si>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</si>
  <si>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</si>
  <si>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</si>
  <si>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</si>
  <si>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</si>
  <si>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</si>
  <si>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</si>
  <si>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</si>
  <si>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</si>
  <si>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</si>
  <si>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</si>
  <si>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</si>
  <si>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</si>
  <si>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</si>
  <si>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</si>
  <si>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</si>
  <si>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</si>
  <si>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</si>
  <si>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</si>
  <si>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</si>
  <si>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</si>
  <si>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</si>
  <si>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</si>
  <si>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</si>
  <si>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</si>
  <si>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</si>
  <si>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</si>
  <si>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</si>
  <si>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</si>
  <si>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</si>
  <si>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</si>
  <si>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</si>
  <si>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</si>
  <si>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</si>
  <si>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</si>
  <si>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</si>
  <si>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</si>
  <si>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</si>
  <si>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</si>
  <si>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</si>
  <si>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</si>
  <si>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</si>
  <si>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</si>
  <si>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</si>
  <si>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</si>
  <si>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</si>
  <si>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</si>
  <si>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</si>
  <si>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</si>
  <si>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</si>
  <si>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</si>
  <si>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</si>
  <si>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</si>
  <si>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</si>
  <si>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</si>
  <si>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</si>
  <si>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</si>
  <si>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</si>
  <si>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</si>
  <si>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</si>
  <si>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</si>
  <si>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</si>
  <si>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</si>
  <si>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</si>
  <si>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</si>
  <si>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</si>
  <si>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</si>
  <si>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</si>
  <si>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</si>
  <si>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</si>
  <si>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</si>
  <si>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</si>
  <si>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</si>
  <si>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</si>
  <si>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</si>
  <si>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</si>
  <si>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</si>
  <si>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</si>
  <si>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</si>
  <si>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</si>
  <si>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</si>
  <si>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</si>
  <si>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</si>
  <si>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</si>
  <si>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</si>
  <si>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</si>
  <si>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</si>
  <si>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</si>
  <si>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</si>
  <si>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</si>
  <si>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</si>
  <si>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</si>
  <si>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</si>
  <si>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</si>
  <si>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</si>
  <si>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</si>
  <si>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</si>
  <si>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</si>
  <si>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</si>
  <si>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</si>
  <si>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</si>
  <si>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</si>
  <si>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</si>
  <si>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</si>
  <si>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</si>
  <si>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</si>
  <si>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</si>
  <si>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</si>
  <si>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</si>
  <si>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</si>
  <si>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</si>
  <si>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</si>
  <si>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</si>
  <si>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</si>
  <si>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</si>
  <si>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</si>
  <si>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</si>
  <si>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</si>
  <si>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</si>
  <si>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</si>
  <si>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</si>
  <si>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</si>
  <si>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</si>
  <si>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</si>
  <si>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</si>
  <si>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</si>
  <si>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</si>
  <si>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</si>
  <si>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</si>
  <si>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</si>
  <si>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</si>
  <si>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</si>
  <si>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</si>
  <si>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</si>
  <si>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</si>
  <si>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</si>
  <si>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</si>
  <si>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</si>
  <si>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</si>
  <si>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</si>
  <si>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</si>
  <si>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</si>
  <si>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</si>
  <si>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</si>
  <si>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</si>
  <si>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</si>
  <si>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</si>
  <si>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</si>
  <si>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</si>
  <si>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</si>
  <si>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</si>
  <si>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</si>
  <si>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</si>
  <si>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</si>
  <si>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</si>
  <si>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</si>
  <si>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</si>
  <si>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</si>
  <si>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</si>
  <si>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</si>
  <si>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</si>
  <si>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</si>
  <si>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</si>
  <si>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</si>
  <si>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</si>
  <si>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</si>
  <si>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</si>
  <si>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</si>
  <si>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</si>
  <si>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</si>
  <si>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</si>
  <si>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</si>
  <si>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</si>
  <si>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</si>
  <si>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</si>
  <si>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</si>
  <si>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</si>
  <si>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</si>
  <si>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</si>
  <si>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</si>
  <si>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</si>
  <si>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</si>
  <si>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</si>
  <si>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</si>
  <si>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</si>
  <si>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</si>
  <si>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</si>
  <si>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</si>
  <si>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</si>
  <si>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</si>
  <si>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</si>
  <si>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</si>
  <si>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</si>
  <si>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</si>
  <si>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</si>
  <si>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</si>
  <si>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</si>
  <si>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</si>
  <si>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</si>
  <si>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</si>
  <si>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</si>
  <si>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</si>
  <si>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</si>
  <si>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</si>
  <si>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</si>
  <si>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</si>
  <si>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</si>
  <si>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</si>
  <si>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</si>
  <si>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</si>
  <si>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</si>
  <si>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</si>
  <si>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</si>
  <si>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</si>
  <si>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</si>
  <si>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</si>
  <si>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</si>
  <si>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</si>
  <si>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</si>
  <si>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</si>
  <si>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</si>
  <si>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</si>
  <si>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</si>
  <si>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</si>
  <si>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</si>
  <si>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</si>
  <si>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</si>
  <si>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</si>
  <si>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</si>
  <si>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</si>
  <si>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</si>
  <si>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</si>
  <si>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</si>
  <si>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</si>
  <si>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</si>
  <si>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</si>
  <si>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</si>
  <si>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</si>
  <si>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</si>
  <si>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</si>
  <si>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</si>
  <si>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</si>
  <si>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</si>
  <si>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</si>
  <si>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</si>
  <si>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</si>
  <si>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</si>
  <si>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</si>
  <si>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</si>
  <si>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</si>
  <si>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</si>
  <si>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</si>
  <si>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</si>
  <si>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</si>
  <si>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</si>
  <si>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</si>
  <si>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</si>
  <si>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</si>
  <si>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</si>
  <si>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</si>
  <si>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</si>
  <si>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</si>
  <si>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</si>
  <si>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</si>
  <si>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</si>
  <si>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</si>
  <si>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</si>
  <si>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</si>
  <si>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</si>
  <si>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</si>
  <si>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</si>
  <si>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</si>
  <si>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</si>
  <si>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</si>
  <si>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</si>
  <si>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</si>
  <si>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</si>
  <si>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</si>
  <si>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</si>
  <si>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</si>
  <si>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</si>
  <si>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</si>
  <si>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</si>
  <si>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</si>
  <si>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</si>
  <si>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</si>
  <si>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</si>
  <si>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</si>
  <si>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</si>
  <si>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</si>
  <si>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</si>
  <si>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</si>
  <si>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</si>
  <si>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</si>
  <si>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</si>
  <si>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</si>
  <si>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</si>
  <si>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</si>
  <si>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</si>
  <si>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</si>
  <si>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</si>
  <si>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</si>
  <si>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</si>
  <si>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</si>
  <si>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</si>
  <si>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</si>
  <si>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</si>
  <si>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</si>
  <si>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</si>
  <si>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</si>
  <si>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</si>
  <si>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</si>
  <si>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</si>
  <si>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</si>
  <si>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</si>
  <si>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</si>
  <si>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</si>
  <si>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</si>
  <si>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</si>
  <si>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</si>
  <si>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</si>
  <si>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</si>
  <si>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</si>
  <si>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</si>
  <si>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</si>
  <si>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</si>
  <si>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</si>
  <si>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</si>
  <si>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</si>
  <si>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</si>
  <si>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</si>
  <si>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</si>
  <si>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</si>
  <si>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</si>
  <si>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</si>
  <si>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</si>
  <si>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</si>
  <si>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</si>
  <si>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</si>
  <si>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</si>
  <si>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</si>
  <si>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</si>
  <si>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</si>
  <si>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</si>
  <si>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</si>
  <si>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</si>
  <si>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</si>
  <si>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</si>
  <si>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</si>
  <si>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</si>
  <si>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</si>
  <si>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</si>
  <si>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</si>
  <si>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</si>
  <si>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</si>
  <si>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</si>
  <si>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</si>
  <si>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</si>
  <si>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</si>
  <si>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</si>
  <si>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</si>
  <si>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</si>
  <si>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</si>
  <si>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</si>
  <si>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</si>
  <si>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</si>
  <si>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</si>
  <si>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</si>
  <si>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</si>
  <si>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</si>
  <si>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</si>
  <si>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</si>
  <si>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</si>
  <si>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</si>
  <si>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</si>
  <si>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</si>
  <si>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</si>
  <si>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</si>
  <si>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</si>
  <si>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</si>
  <si>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</si>
  <si>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</si>
  <si>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</si>
  <si>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</si>
  <si>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</si>
  <si>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</si>
  <si>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</si>
  <si>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</si>
  <si>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</si>
  <si>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</si>
  <si>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</si>
  <si>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</si>
  <si>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</si>
  <si>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</si>
  <si>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</si>
  <si>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</si>
  <si>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</si>
  <si>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</si>
  <si>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</si>
  <si>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</si>
  <si>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</si>
  <si>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</si>
  <si>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</si>
  <si>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</si>
  <si>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</si>
  <si>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</si>
  <si>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</si>
  <si>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</si>
  <si>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</si>
  <si>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</si>
  <si>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</si>
  <si>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</si>
  <si>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</si>
  <si>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</si>
  <si>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</si>
  <si>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</si>
  <si>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</si>
  <si>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</si>
  <si>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</si>
  <si>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</si>
  <si>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</si>
  <si>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</si>
  <si>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</si>
  <si>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</si>
  <si>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</si>
  <si>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</si>
  <si>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</si>
  <si>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</si>
  <si>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</si>
  <si>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</si>
  <si>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</si>
  <si>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</si>
  <si>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</si>
  <si>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</si>
  <si>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</si>
  <si>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</si>
  <si>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</si>
  <si>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</si>
  <si>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</si>
  <si>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</si>
  <si>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</si>
  <si>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</si>
  <si>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</si>
  <si>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</si>
  <si>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</si>
  <si>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</si>
  <si>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</si>
  <si>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</si>
  <si>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</si>
  <si>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</si>
  <si>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</si>
  <si>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</si>
  <si>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</si>
  <si>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</si>
  <si>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</si>
  <si>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</si>
  <si>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</si>
  <si>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</si>
  <si>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</si>
  <si>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</si>
  <si>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</si>
  <si>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</si>
  <si>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</si>
  <si>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</si>
  <si>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</si>
  <si>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</si>
  <si>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</si>
  <si>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</si>
  <si>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</si>
  <si>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</si>
  <si>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</si>
  <si>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</si>
  <si>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</si>
  <si>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</si>
  <si>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</si>
  <si>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</si>
  <si>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</si>
  <si>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</si>
  <si>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</si>
  <si>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</si>
  <si>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</si>
  <si>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</si>
  <si>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</si>
  <si>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</si>
  <si>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</si>
  <si>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</si>
  <si>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</si>
  <si>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</si>
  <si>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</si>
  <si>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</si>
  <si>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</si>
  <si>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</si>
  <si>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</si>
  <si>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</si>
  <si>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</si>
  <si>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</si>
  <si>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</si>
  <si>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</si>
  <si>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</si>
  <si>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</si>
  <si>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</si>
  <si>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</si>
  <si>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</si>
  <si>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</si>
  <si>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</si>
  <si>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</si>
  <si>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</si>
  <si>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</si>
  <si>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</si>
  <si>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</si>
  <si>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</si>
  <si>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</si>
  <si>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</si>
  <si>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</si>
  <si>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</si>
  <si>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</si>
  <si>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</si>
  <si>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</si>
  <si>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</si>
  <si>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</si>
  <si>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</si>
  <si>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</si>
  <si>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</si>
  <si>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</si>
  <si>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</si>
  <si>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</si>
  <si>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</si>
  <si>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</si>
  <si>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</si>
  <si>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</si>
  <si>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</si>
  <si>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</si>
  <si>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</si>
  <si>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</si>
  <si>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</si>
  <si>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</si>
  <si>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</si>
  <si>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</si>
  <si>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</si>
  <si>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</si>
  <si>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</si>
  <si>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</si>
  <si>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</si>
  <si>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</si>
  <si>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</si>
  <si>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</si>
  <si>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</si>
  <si>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</si>
  <si>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</si>
  <si>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</si>
  <si>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</si>
  <si>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</si>
  <si>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</si>
  <si>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</si>
  <si>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</si>
  <si>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</si>
  <si>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</si>
  <si>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</si>
  <si>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</si>
  <si>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</si>
  <si>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</si>
  <si>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</si>
  <si>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</si>
  <si>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</si>
  <si>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</si>
  <si>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</si>
  <si>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</si>
  <si>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</si>
  <si>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</si>
  <si>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</si>
  <si>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</si>
  <si>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</si>
  <si>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</si>
  <si>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</si>
  <si>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</si>
  <si>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</si>
  <si>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</si>
  <si>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</si>
  <si>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</si>
  <si>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</si>
  <si>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</si>
  <si>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</si>
  <si>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</si>
  <si>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</si>
  <si>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</si>
  <si>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</si>
  <si>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</si>
  <si>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</si>
  <si>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</si>
  <si>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</si>
  <si>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</si>
  <si>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</si>
  <si>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</si>
  <si>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</si>
  <si>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</si>
  <si>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</si>
  <si>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</si>
  <si>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</si>
  <si>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</si>
  <si>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</si>
  <si>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</si>
  <si>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</si>
  <si>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</si>
  <si>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</si>
  <si>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</si>
  <si>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</si>
  <si>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</si>
  <si>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</si>
  <si>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</si>
  <si>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</si>
  <si>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</si>
  <si>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</si>
  <si>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</si>
  <si>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</si>
  <si>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</si>
  <si>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</si>
  <si>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</si>
  <si>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</si>
  <si>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</si>
  <si>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</si>
  <si>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</si>
  <si>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</si>
  <si>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</si>
  <si>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</si>
  <si>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</si>
  <si>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</si>
  <si>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</si>
  <si>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</si>
  <si>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</si>
  <si>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</si>
  <si>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</si>
  <si>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</si>
  <si>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</si>
  <si>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</si>
  <si>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</si>
  <si>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</si>
  <si>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</si>
  <si>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</si>
  <si>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</si>
  <si>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</si>
  <si>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</si>
  <si>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</si>
  <si>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</si>
  <si>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</si>
  <si>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</si>
  <si>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</si>
  <si>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</si>
  <si>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</si>
  <si>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</si>
  <si>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</si>
  <si>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</si>
  <si>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</si>
  <si>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</si>
  <si>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</si>
  <si>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</si>
  <si>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</si>
  <si>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</si>
  <si>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</si>
  <si>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</si>
  <si>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</si>
  <si>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</si>
  <si>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</si>
  <si>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</si>
  <si>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</si>
  <si>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</si>
  <si>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</si>
  <si>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</si>
  <si>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</si>
  <si>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</si>
  <si>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</si>
  <si>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</si>
  <si>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</si>
  <si>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</si>
  <si>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</si>
  <si>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</si>
  <si>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</si>
  <si>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</si>
  <si>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</si>
  <si>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</si>
  <si>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</si>
  <si>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</si>
  <si>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</si>
  <si>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</si>
  <si>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</si>
  <si>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</si>
  <si>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</si>
  <si>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</si>
  <si>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</si>
  <si>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</si>
  <si>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</si>
  <si>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</si>
  <si>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</si>
  <si>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</si>
  <si>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</si>
  <si>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</si>
  <si>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</si>
  <si>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</si>
  <si>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</si>
  <si>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</si>
  <si>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</si>
  <si>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</si>
  <si>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</si>
  <si>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</si>
  <si>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</si>
  <si>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</si>
  <si>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</si>
  <si>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</si>
  <si>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</si>
  <si>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</si>
  <si>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</si>
  <si>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</si>
  <si>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</si>
  <si>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</si>
  <si>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</si>
  <si>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</si>
  <si>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</si>
  <si>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</si>
  <si>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</si>
  <si>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</si>
  <si>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</si>
  <si>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</si>
  <si>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</si>
  <si>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</si>
  <si>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</si>
  <si>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</si>
  <si>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</si>
  <si>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</si>
  <si>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</si>
  <si>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</si>
  <si>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</si>
  <si>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</si>
  <si>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</si>
  <si>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</si>
  <si>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</si>
  <si>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</si>
  <si>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</si>
  <si>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</si>
  <si>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</si>
  <si>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</si>
  <si>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</si>
  <si>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</si>
  <si>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</si>
  <si>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</si>
  <si>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</si>
  <si>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</si>
  <si>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</si>
  <si>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</si>
  <si>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</si>
  <si>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</si>
  <si>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</si>
  <si>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</si>
  <si>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</si>
  <si>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</si>
  <si>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</si>
  <si>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</si>
  <si>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</si>
  <si>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</si>
  <si>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</si>
  <si>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</si>
  <si>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</si>
  <si>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</si>
  <si>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</si>
  <si>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</si>
  <si>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</si>
  <si>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</si>
  <si>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</si>
  <si>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</si>
  <si>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</si>
  <si>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</si>
  <si>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</si>
  <si>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</si>
  <si>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</si>
  <si>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</si>
  <si>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</si>
  <si>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</si>
  <si>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</si>
  <si>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</si>
  <si>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</si>
  <si>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</si>
  <si>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</si>
  <si>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</si>
  <si>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</si>
  <si>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</si>
  <si>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</si>
  <si>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</si>
  <si>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</si>
  <si>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</si>
  <si>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</si>
  <si>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</si>
  <si>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</si>
  <si>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</si>
  <si>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</si>
  <si>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</si>
  <si>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</si>
  <si>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</si>
  <si>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</si>
  <si>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</si>
  <si>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</si>
  <si>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</si>
  <si>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</si>
  <si>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</si>
  <si>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</si>
  <si>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</si>
  <si>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</si>
  <si>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</si>
  <si>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</si>
  <si>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</si>
  <si>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</si>
  <si>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</si>
  <si>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</si>
  <si>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</si>
  <si>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</si>
  <si>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</si>
  <si>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</si>
  <si>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</si>
  <si>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</si>
  <si>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</si>
  <si>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</si>
  <si>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</si>
  <si>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</si>
  <si>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</si>
  <si>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</si>
  <si>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</si>
  <si>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</si>
  <si>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</si>
  <si>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</si>
  <si>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</si>
  <si>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</si>
  <si>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</si>
  <si>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</si>
  <si>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</si>
  <si>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</si>
  <si>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</si>
  <si>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</si>
  <si>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</si>
  <si>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</si>
  <si>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</si>
  <si>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</si>
  <si>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</si>
  <si>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</si>
  <si>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</si>
  <si>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</si>
  <si>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</si>
  <si>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</si>
  <si>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</si>
  <si>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</si>
  <si>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</si>
  <si>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</si>
  <si>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</si>
  <si>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</si>
  <si>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</si>
  <si>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</si>
  <si>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</si>
  <si>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</si>
  <si>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</si>
  <si>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</si>
  <si>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</si>
  <si>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</si>
  <si>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</si>
  <si>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</si>
  <si>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</si>
  <si>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</si>
  <si>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</si>
  <si>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</si>
  <si>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</si>
  <si>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</si>
  <si>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</si>
  <si>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</si>
  <si>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</si>
  <si>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</si>
  <si>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</si>
  <si>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</si>
  <si>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</si>
  <si>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</si>
  <si>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</si>
  <si>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</si>
  <si>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</si>
  <si>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</si>
  <si>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</si>
  <si>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</si>
  <si>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</si>
  <si>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</si>
  <si>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</si>
  <si>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</si>
  <si>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</si>
  <si>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</si>
  <si>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</si>
  <si>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</si>
  <si>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</si>
  <si>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</si>
  <si>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</si>
  <si>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</si>
  <si>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</si>
  <si>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</si>
  <si>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</si>
  <si>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</si>
  <si>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</si>
  <si>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</si>
  <si>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</si>
  <si>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</si>
  <si>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</si>
  <si>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</si>
  <si>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</si>
  <si>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</si>
  <si>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</si>
  <si>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</si>
  <si>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</si>
  <si>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</si>
  <si>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</si>
  <si>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</si>
  <si>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</si>
  <si>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</si>
  <si>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</si>
  <si>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</si>
  <si>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</si>
  <si>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</si>
  <si>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</si>
  <si>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</si>
  <si>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</si>
  <si>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</si>
  <si>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</si>
  <si>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</si>
  <si>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</si>
  <si>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</si>
  <si>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</si>
  <si>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</si>
  <si>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</si>
  <si>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</si>
  <si>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</si>
  <si>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</si>
  <si>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</si>
  <si>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</si>
  <si>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</si>
  <si>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</si>
  <si>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</si>
  <si>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</si>
  <si>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</si>
  <si>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</si>
  <si>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</si>
  <si>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</si>
  <si>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</si>
  <si>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</si>
  <si>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</si>
  <si>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</si>
  <si>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</si>
  <si>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</si>
  <si>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</si>
  <si>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</si>
  <si>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</si>
  <si>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</si>
  <si>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</si>
  <si>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</si>
  <si>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</si>
  <si>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</si>
  <si>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</si>
  <si>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</si>
  <si>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</si>
  <si>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</si>
  <si>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</si>
  <si>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</si>
  <si>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</si>
  <si>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</si>
  <si>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</si>
  <si>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</si>
  <si>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</si>
  <si>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</si>
  <si>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</si>
  <si>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</si>
  <si>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</si>
  <si>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</si>
  <si>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</si>
  <si>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</si>
  <si>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</si>
  <si>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</si>
  <si>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</si>
  <si>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</si>
  <si>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</si>
  <si>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</si>
  <si>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</si>
  <si>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</si>
  <si>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</si>
  <si>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</si>
  <si>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</si>
  <si>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</si>
  <si>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</si>
  <si>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</si>
  <si>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</si>
  <si>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</si>
  <si>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</si>
  <si>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</si>
  <si>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</si>
  <si>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</si>
  <si>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</si>
  <si>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</si>
  <si>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</si>
  <si>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</si>
  <si>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</si>
  <si>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</si>
  <si>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</si>
  <si>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</si>
  <si>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</si>
  <si>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</si>
  <si>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</si>
  <si>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</si>
  <si>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</si>
  <si>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</si>
  <si>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</si>
  <si>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</si>
  <si>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</si>
  <si>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</si>
  <si>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</si>
  <si>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</si>
  <si>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</si>
  <si>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</si>
  <si>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</si>
  <si>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</si>
  <si>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</si>
  <si>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</si>
  <si>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</si>
  <si>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</si>
  <si>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</si>
  <si>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</si>
  <si>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</si>
  <si>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</si>
  <si>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</si>
  <si>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</si>
  <si>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</si>
  <si>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</si>
  <si>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</si>
  <si>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</si>
  <si>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</si>
  <si>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</si>
  <si>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</si>
  <si>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</si>
  <si>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</si>
  <si>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</si>
  <si>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</si>
  <si>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</si>
  <si>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</si>
  <si>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</si>
  <si>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</si>
  <si>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</si>
  <si>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</si>
  <si>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</si>
  <si>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</si>
  <si>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</si>
  <si>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</si>
  <si>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</si>
  <si>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</si>
  <si>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</si>
  <si>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</si>
  <si>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</si>
  <si>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</si>
  <si>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</si>
  <si>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</si>
  <si>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</si>
  <si>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</si>
  <si>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</si>
  <si>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</si>
  <si>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</si>
  <si>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</si>
  <si>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</si>
  <si>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</si>
  <si>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</si>
  <si>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</si>
  <si>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</si>
  <si>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</si>
  <si>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</si>
  <si>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</si>
  <si>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</si>
  <si>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</si>
  <si>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</si>
  <si>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</si>
  <si>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</si>
  <si>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</si>
  <si>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</si>
  <si>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</si>
  <si>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</si>
  <si>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</si>
  <si>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</si>
  <si>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</si>
  <si>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</si>
  <si>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</si>
  <si>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</si>
  <si>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</si>
  <si>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</si>
  <si>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</si>
  <si>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</si>
  <si>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</si>
  <si>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</si>
  <si>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</si>
  <si>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</si>
  <si>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</si>
  <si>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</si>
  <si>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</si>
  <si>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</si>
  <si>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</si>
  <si>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</si>
  <si>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</si>
  <si>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</si>
  <si>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</si>
  <si>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</si>
  <si>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</si>
  <si>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</si>
  <si>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</si>
  <si>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</si>
  <si>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</si>
  <si>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</si>
  <si>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</si>
  <si>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</si>
  <si>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</si>
  <si>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</si>
  <si>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</si>
  <si>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</si>
  <si>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</si>
  <si>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</si>
  <si>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</si>
  <si>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</si>
  <si>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</si>
  <si>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</si>
  <si>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</si>
  <si>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</si>
  <si>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</si>
  <si>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</si>
  <si>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</si>
  <si>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</si>
  <si>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</si>
  <si>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</si>
  <si>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</si>
  <si>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</si>
  <si>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</si>
  <si>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</si>
  <si>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</si>
  <si>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</si>
  <si>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</si>
  <si>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</si>
  <si>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</si>
  <si>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</si>
  <si>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</si>
  <si>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</si>
  <si>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</si>
  <si>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</si>
  <si>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</si>
  <si>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</si>
  <si>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</si>
  <si>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</si>
  <si>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</si>
  <si>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</si>
  <si>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</si>
  <si>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</si>
  <si>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</si>
  <si>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</si>
  <si>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</si>
  <si>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</si>
  <si>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</si>
  <si>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</si>
  <si>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</si>
  <si>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</si>
  <si>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</si>
  <si>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</si>
  <si>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</si>
  <si>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</si>
  <si>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</si>
  <si>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</si>
  <si>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</si>
  <si>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</si>
  <si>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</si>
  <si>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</si>
  <si>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</si>
  <si>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</si>
  <si>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</si>
  <si>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</si>
  <si>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</si>
  <si>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</si>
  <si>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</si>
  <si>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</si>
  <si>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</si>
  <si>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</si>
  <si>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</si>
  <si>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</si>
  <si>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</si>
  <si>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</si>
  <si>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</si>
  <si>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</si>
  <si>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</si>
  <si>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</si>
  <si>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</si>
  <si>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</si>
  <si>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</si>
  <si>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</si>
  <si>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</si>
  <si>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</si>
  <si>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</si>
  <si>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</si>
  <si>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</si>
  <si>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</si>
  <si>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</si>
  <si>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</si>
  <si>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</si>
  <si>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</si>
  <si>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</si>
  <si>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</si>
  <si>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</si>
  <si>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</si>
  <si>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</si>
  <si>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</si>
  <si>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</si>
  <si>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</si>
  <si>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</si>
  <si>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</si>
  <si>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</si>
  <si>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</si>
  <si>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</si>
  <si>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</si>
  <si>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</si>
  <si>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</si>
  <si>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</si>
  <si>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</si>
  <si>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</si>
  <si>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</si>
  <si>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</si>
  <si>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</si>
  <si>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</si>
  <si>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</si>
  <si>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</si>
  <si>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</si>
  <si>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</si>
  <si>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</si>
  <si>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</si>
  <si>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</si>
  <si>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</si>
  <si>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</si>
  <si>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</si>
  <si>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</si>
  <si>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</si>
  <si>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</si>
  <si>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</si>
  <si>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</si>
  <si>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</si>
  <si>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</si>
  <si>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</si>
  <si>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</si>
  <si>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</si>
  <si>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</si>
  <si>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</si>
  <si>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</si>
  <si>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</si>
  <si>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</si>
  <si>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</si>
  <si>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</si>
  <si>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</si>
  <si>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</si>
  <si>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</si>
  <si>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</si>
  <si>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</si>
  <si>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</si>
  <si>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</si>
  <si>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</si>
  <si>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</si>
  <si>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</si>
  <si>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</si>
  <si>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</si>
  <si>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</si>
  <si>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</si>
  <si>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</si>
  <si>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</si>
  <si>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</si>
  <si>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</si>
  <si>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</si>
  <si>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</si>
  <si>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</si>
  <si>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</si>
  <si>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</si>
  <si>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</si>
  <si>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</si>
  <si>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</si>
  <si>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</si>
  <si>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</si>
  <si>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</si>
  <si>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</si>
  <si>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</si>
  <si>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</si>
  <si>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</si>
  <si>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</si>
  <si>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</si>
  <si>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</si>
  <si>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</si>
  <si>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</si>
  <si>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</si>
  <si>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</si>
  <si>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</si>
  <si>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</si>
  <si>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</si>
  <si>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</si>
  <si>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</si>
  <si>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</si>
  <si>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</si>
  <si>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</si>
  <si>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</si>
  <si>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</si>
  <si>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</si>
  <si>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</si>
  <si>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</si>
  <si>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</si>
  <si>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</si>
  <si>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</si>
  <si>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</si>
  <si>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</si>
  <si>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</si>
  <si>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</si>
  <si>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</si>
  <si>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</si>
  <si>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</si>
  <si>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</si>
  <si>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</si>
  <si>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</si>
  <si>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</si>
  <si>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</si>
  <si>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</si>
  <si>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</si>
  <si>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</si>
  <si>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</si>
  <si>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</si>
  <si>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</si>
  <si>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</si>
  <si>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</si>
  <si>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</si>
  <si>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</si>
  <si>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</si>
  <si>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</si>
  <si>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</si>
  <si>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</si>
  <si>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</si>
  <si>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</si>
  <si>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</si>
  <si>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</si>
  <si>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</si>
  <si>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</si>
  <si>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</si>
  <si>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</si>
  <si>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</si>
  <si>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</si>
  <si>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</si>
  <si>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</si>
  <si>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</si>
  <si>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</si>
  <si>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</si>
  <si>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</si>
  <si>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</si>
  <si>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</si>
  <si>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</si>
  <si>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</si>
  <si>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</si>
  <si>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</si>
  <si>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</si>
  <si>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</si>
  <si>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</si>
  <si>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</si>
  <si>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</si>
  <si>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</si>
  <si>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</si>
  <si>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</si>
  <si>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</si>
  <si>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</si>
  <si>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</si>
  <si>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</si>
  <si>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</si>
  <si>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</si>
  <si>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</si>
  <si>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</si>
  <si>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</si>
  <si>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</si>
  <si>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</si>
  <si>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</si>
  <si>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</si>
  <si>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</si>
  <si>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</si>
  <si>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</si>
  <si>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</si>
  <si>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</si>
  <si>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</si>
  <si>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</si>
  <si>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</si>
  <si>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</si>
  <si>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</si>
  <si>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</si>
  <si>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</si>
  <si>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</si>
  <si>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</si>
  <si>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</si>
  <si>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</si>
  <si>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</si>
  <si>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</si>
  <si>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</si>
  <si>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</si>
  <si>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</si>
  <si>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</si>
  <si>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</si>
  <si>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</si>
  <si>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</si>
  <si>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</si>
  <si>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</si>
  <si>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</si>
  <si>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</si>
  <si>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</si>
  <si>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</si>
  <si>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</si>
  <si>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</si>
  <si>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</si>
  <si>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</si>
  <si>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</si>
  <si>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</si>
  <si>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</si>
  <si>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</si>
  <si>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</si>
  <si>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</si>
  <si>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</si>
  <si>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</si>
  <si>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</si>
  <si>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</si>
  <si>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</si>
  <si>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</si>
  <si>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</si>
  <si>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</si>
  <si>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</si>
  <si>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</si>
  <si>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</si>
  <si>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</si>
  <si>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</si>
  <si>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</si>
  <si>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</si>
  <si>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</si>
  <si>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</si>
  <si>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</si>
  <si>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</si>
  <si>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</si>
  <si>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</si>
  <si>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</si>
  <si>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</si>
  <si>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</si>
  <si>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</si>
  <si>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</si>
  <si>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</si>
  <si>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</si>
  <si>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</si>
  <si>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</si>
  <si>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</si>
  <si>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</si>
  <si>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</si>
  <si>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</si>
  <si>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</si>
  <si>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</si>
  <si>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</si>
  <si>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</si>
  <si>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</si>
  <si>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</si>
  <si>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</si>
  <si>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</si>
  <si>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</si>
  <si>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</si>
  <si>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</si>
  <si>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</si>
  <si>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</si>
  <si>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</si>
  <si>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</si>
  <si>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</si>
  <si>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</si>
  <si>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</si>
  <si>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</si>
  <si>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</si>
  <si>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</si>
  <si>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</si>
  <si>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</si>
  <si>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</si>
  <si>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</si>
  <si>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</si>
  <si>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</si>
  <si>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</si>
  <si>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</si>
  <si>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</si>
  <si>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</si>
  <si>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</si>
  <si>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</si>
  <si>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</si>
  <si>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</si>
  <si>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</si>
  <si>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</si>
  <si>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</si>
  <si>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</si>
  <si>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</si>
  <si>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</si>
  <si>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</si>
  <si>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</si>
  <si>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</si>
  <si>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</si>
  <si>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</si>
  <si>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</si>
  <si>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</si>
  <si>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</si>
  <si>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</si>
  <si>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</si>
  <si>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</si>
  <si>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</si>
  <si>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</si>
  <si>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</si>
  <si>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</si>
  <si>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</si>
  <si>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</si>
  <si>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</si>
  <si>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</si>
  <si>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</si>
  <si>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</si>
  <si>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</si>
  <si>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</si>
  <si>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</si>
  <si>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</si>
  <si>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</si>
  <si>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</si>
  <si>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</si>
  <si>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</si>
  <si>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</si>
  <si>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</si>
  <si>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</si>
  <si>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</si>
  <si>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</si>
  <si>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</si>
  <si>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</si>
  <si>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</si>
  <si>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</si>
  <si>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</si>
  <si>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</si>
  <si>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</si>
  <si>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</si>
  <si>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</si>
  <si>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</si>
  <si>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</si>
  <si>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</si>
  <si>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</si>
  <si>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</si>
  <si>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</si>
  <si>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</si>
  <si>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</si>
  <si>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</si>
  <si>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</si>
  <si>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</si>
  <si>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</si>
  <si>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</si>
  <si>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</si>
  <si>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</si>
  <si>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</si>
  <si>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</si>
  <si>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</si>
  <si>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</si>
  <si>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</si>
  <si>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</si>
  <si>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</si>
  <si>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</si>
  <si>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</si>
  <si>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</si>
  <si>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</si>
  <si>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</si>
  <si>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</si>
  <si>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</si>
  <si>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</si>
  <si>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</si>
  <si>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</si>
  <si>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</si>
  <si>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</si>
  <si>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</si>
  <si>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</si>
  <si>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</si>
  <si>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</si>
  <si>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</si>
  <si>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</si>
  <si>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</si>
  <si>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</si>
  <si>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</si>
  <si>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</si>
  <si>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</si>
  <si>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</si>
  <si>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</si>
  <si>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</si>
  <si>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</si>
  <si>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</si>
  <si>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</si>
  <si>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</si>
  <si>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</si>
  <si>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</si>
  <si>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</si>
  <si>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</si>
  <si>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</si>
  <si>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</si>
  <si>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</si>
  <si>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</si>
  <si>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</si>
  <si>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</si>
  <si>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</si>
  <si>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</si>
  <si>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</si>
  <si>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</si>
  <si>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</si>
  <si>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</si>
  <si>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</si>
  <si>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</si>
  <si>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</si>
  <si>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</si>
  <si>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</si>
  <si>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</si>
  <si>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</si>
  <si>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</si>
  <si>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</si>
  <si>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</si>
  <si>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</si>
  <si>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</si>
  <si>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</si>
  <si>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</si>
  <si>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</si>
  <si>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</si>
  <si>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</si>
  <si>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</si>
  <si>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</si>
  <si>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</si>
  <si>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</si>
  <si>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</si>
  <si>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</si>
  <si>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</si>
  <si>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</si>
  <si>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</si>
  <si>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</si>
  <si>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</si>
  <si>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</si>
  <si>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</si>
  <si>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</si>
  <si>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</si>
  <si>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</si>
  <si>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</si>
  <si>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</si>
  <si>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</si>
  <si>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</si>
  <si>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</si>
  <si>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</si>
  <si>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</si>
  <si>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</si>
  <si>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</si>
  <si>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</si>
  <si>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</si>
  <si>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</si>
  <si>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</si>
  <si>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</si>
  <si>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</si>
  <si>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</si>
  <si>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</si>
  <si>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</si>
  <si>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</si>
  <si>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</si>
  <si>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</si>
  <si>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</si>
  <si>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</si>
  <si>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</si>
  <si>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</si>
  <si>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</si>
  <si>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</si>
  <si>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</si>
  <si>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</si>
  <si>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</si>
  <si>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</si>
  <si>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</si>
  <si>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</si>
  <si>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</si>
  <si>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</si>
  <si>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</si>
  <si>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</si>
  <si>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</si>
  <si>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</si>
  <si>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</si>
  <si>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</si>
  <si>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</si>
  <si>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</si>
  <si>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</si>
  <si>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</si>
  <si>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</si>
  <si>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</si>
  <si>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</si>
  <si>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</si>
  <si>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</si>
  <si>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</si>
  <si>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</si>
  <si>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</si>
  <si>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</si>
  <si>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</si>
  <si>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</si>
  <si>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</si>
  <si>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</si>
  <si>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</si>
  <si>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</si>
  <si>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</si>
  <si>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</si>
  <si>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</si>
  <si>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</si>
  <si>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</si>
  <si>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</si>
  <si>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</si>
  <si>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</si>
  <si>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</si>
  <si>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</si>
  <si>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</si>
  <si>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</si>
  <si>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</si>
  <si>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</si>
  <si>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</si>
  <si>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</si>
  <si>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</si>
  <si>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</si>
  <si>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</si>
  <si>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</si>
  <si>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</si>
  <si>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</si>
  <si>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</si>
  <si>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</si>
  <si>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</si>
  <si>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</si>
  <si>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</si>
  <si>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</si>
  <si>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</si>
  <si>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</si>
  <si>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</si>
  <si>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</si>
  <si>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</si>
  <si>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</si>
  <si>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</si>
  <si>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</si>
  <si>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</si>
  <si>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</si>
  <si>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</si>
  <si>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</si>
  <si>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</si>
  <si>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</si>
  <si>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</si>
  <si>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</si>
  <si>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</si>
  <si>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</si>
  <si>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</si>
  <si>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</si>
  <si>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</si>
  <si>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</si>
  <si>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</si>
  <si>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</si>
  <si>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</si>
  <si>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</si>
  <si>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</si>
  <si>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</si>
  <si>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</si>
  <si>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</si>
  <si>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</si>
  <si>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</si>
  <si>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</si>
  <si>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</si>
  <si>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</si>
  <si>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</si>
  <si>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</si>
  <si>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</si>
  <si>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</si>
  <si>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</si>
  <si>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</si>
  <si>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</si>
  <si>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</si>
  <si>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</si>
  <si>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</si>
  <si>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</si>
  <si>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</si>
  <si>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</si>
  <si>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</si>
  <si>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</si>
  <si>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</si>
  <si>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</si>
  <si>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</si>
  <si>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</si>
  <si>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</si>
  <si>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</si>
  <si>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</si>
  <si>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</si>
  <si>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</si>
  <si>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</si>
  <si>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</si>
  <si>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</si>
  <si>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</si>
  <si>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</si>
  <si>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</si>
  <si>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</si>
  <si>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</si>
  <si>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</si>
  <si>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</si>
  <si>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</si>
  <si>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</si>
  <si>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</si>
  <si>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</si>
  <si>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</si>
  <si>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</si>
  <si>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</si>
  <si>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</si>
  <si>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</si>
  <si>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</si>
  <si>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</si>
  <si>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</si>
  <si>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</si>
  <si>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</si>
  <si>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</si>
  <si>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</si>
  <si>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</si>
  <si>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</si>
  <si>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</si>
  <si>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</si>
  <si>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</si>
  <si>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</si>
  <si>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</si>
  <si>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</si>
  <si>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</si>
  <si>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</si>
  <si>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</si>
  <si>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</si>
  <si>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</si>
  <si>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</si>
  <si>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</si>
  <si>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</si>
  <si>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</si>
  <si>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</si>
  <si>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</si>
  <si>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</si>
  <si>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</si>
  <si>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</si>
  <si>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</si>
  <si>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</si>
  <si>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</si>
  <si>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</si>
  <si>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</si>
  <si>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</si>
  <si>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</si>
  <si>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</si>
  <si>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</si>
  <si>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</si>
  <si>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</si>
  <si>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</si>
  <si>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</si>
  <si>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</si>
  <si>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</si>
  <si>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</si>
  <si>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</si>
  <si>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</si>
  <si>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</si>
  <si>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</si>
  <si>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</si>
  <si>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</si>
  <si>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</si>
  <si>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</si>
  <si>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</si>
  <si>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</si>
  <si>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</si>
  <si>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</si>
  <si>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</si>
  <si>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</si>
  <si>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</si>
  <si>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</si>
  <si>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</si>
  <si>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</si>
  <si>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</si>
  <si>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</si>
  <si>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</si>
  <si>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</si>
  <si>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</si>
  <si>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</si>
  <si>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</si>
  <si>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</si>
  <si>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</si>
  <si>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</si>
  <si>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</si>
  <si>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</si>
  <si>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</si>
  <si>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</si>
  <si>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</si>
  <si>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</si>
  <si>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</si>
  <si>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</si>
  <si>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</si>
  <si>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</si>
  <si>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</si>
  <si>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</si>
  <si>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</si>
  <si>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</si>
  <si>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</si>
  <si>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</si>
  <si>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</si>
  <si>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</si>
  <si>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</si>
  <si>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</si>
  <si>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</si>
  <si>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</si>
  <si>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</si>
  <si>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</si>
  <si>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</si>
  <si>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</si>
  <si>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</si>
  <si>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</si>
  <si>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</si>
  <si>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</si>
  <si>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</si>
  <si>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</si>
  <si>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</si>
  <si>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</si>
  <si>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</si>
  <si>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</si>
  <si>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</si>
  <si>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</si>
  <si>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</si>
  <si>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</si>
  <si>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</si>
  <si>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</si>
  <si>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</si>
  <si>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</si>
  <si>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</si>
  <si>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</si>
  <si>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</si>
  <si>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</si>
  <si>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</si>
  <si>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</si>
  <si>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</si>
  <si>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</si>
  <si>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</si>
  <si>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</si>
  <si>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</si>
  <si>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</si>
  <si>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</si>
  <si>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</si>
  <si>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</si>
  <si>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</si>
  <si>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</si>
  <si>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</si>
  <si>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</si>
  <si>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</si>
  <si>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</si>
  <si>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</si>
  <si>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</si>
  <si>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</si>
  <si>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</si>
  <si>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</si>
  <si>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</si>
  <si>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</si>
  <si>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</si>
  <si>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</si>
  <si>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</si>
  <si>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</si>
  <si>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</si>
  <si>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</si>
  <si>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</si>
  <si>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</si>
  <si>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</si>
  <si>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</si>
  <si>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</si>
  <si>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</si>
  <si>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</si>
  <si>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</si>
  <si>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</si>
  <si>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</si>
  <si>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</si>
  <si>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</si>
  <si>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</si>
  <si>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</si>
  <si>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</si>
  <si>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</si>
  <si>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</si>
  <si>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</si>
  <si>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</si>
  <si>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</si>
  <si>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</si>
  <si>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</si>
  <si>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</si>
  <si>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</si>
  <si>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</si>
  <si>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</si>
  <si>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</si>
  <si>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</si>
  <si>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</si>
  <si>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</si>
  <si>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</si>
  <si>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</si>
  <si>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</si>
  <si>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</si>
  <si>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</si>
  <si>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</si>
  <si>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</si>
  <si>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</si>
  <si>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</si>
  <si>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</si>
  <si>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</si>
  <si>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</si>
  <si>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</si>
  <si>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</si>
  <si>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</si>
  <si>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</si>
  <si>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</si>
  <si>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</si>
  <si>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</si>
  <si>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</si>
  <si>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</si>
  <si>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</si>
  <si>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</si>
  <si>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</si>
  <si>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</si>
  <si>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</si>
  <si>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</si>
  <si>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</si>
  <si>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</si>
  <si>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</si>
  <si>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</si>
  <si>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</si>
  <si>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</si>
  <si>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</si>
  <si>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</si>
  <si>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</si>
  <si>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</si>
  <si>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</si>
  <si>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</si>
  <si>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</si>
  <si>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</si>
  <si>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</si>
  <si>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</si>
  <si>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</si>
  <si>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</si>
  <si>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</si>
  <si>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</si>
  <si>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</si>
  <si>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</si>
  <si>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</si>
  <si>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</si>
  <si>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</si>
  <si>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</si>
  <si>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</si>
  <si>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</si>
  <si>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</si>
  <si>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</si>
  <si>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</si>
  <si>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</si>
  <si>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</si>
  <si>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</si>
  <si>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</si>
  <si>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</si>
  <si>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</si>
  <si>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</si>
  <si>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</si>
  <si>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</si>
  <si>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</si>
  <si>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</si>
  <si>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</si>
  <si>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</si>
  <si>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</si>
  <si>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</si>
  <si>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</si>
  <si>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</si>
  <si>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</si>
  <si>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</si>
  <si>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</si>
  <si>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</si>
  <si>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</si>
  <si>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</si>
  <si>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</si>
  <si>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</si>
  <si>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</si>
  <si>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</si>
  <si>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</si>
  <si>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</si>
  <si>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</si>
  <si>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</si>
  <si>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</si>
  <si>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</si>
  <si>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</si>
  <si>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</si>
  <si>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</si>
  <si>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</si>
  <si>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</si>
  <si>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</si>
  <si>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</si>
  <si>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</si>
  <si>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</si>
  <si>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</si>
  <si>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</si>
  <si>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</si>
  <si>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</si>
  <si>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</si>
  <si>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</si>
  <si>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</si>
  <si>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</si>
  <si>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</si>
  <si>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</si>
  <si>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</si>
  <si>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</si>
  <si>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</si>
  <si>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</si>
  <si>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</si>
  <si>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</si>
  <si>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</si>
  <si>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</si>
  <si>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</si>
  <si>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</si>
  <si>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</si>
  <si>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</si>
  <si>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</si>
  <si>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</si>
  <si>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</si>
  <si>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</si>
  <si>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</si>
  <si>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</si>
  <si>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</si>
  <si>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</si>
  <si>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</si>
  <si>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</si>
  <si>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</si>
  <si>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</si>
  <si>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</si>
  <si>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</si>
  <si>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</si>
  <si>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</si>
  <si>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</si>
  <si>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</si>
  <si>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</si>
  <si>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</si>
  <si>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</si>
  <si>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</si>
  <si>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</si>
  <si>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</si>
  <si>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</si>
  <si>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</si>
  <si>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</si>
  <si>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</si>
  <si>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</si>
  <si>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</si>
  <si>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</si>
  <si>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</si>
  <si>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</si>
  <si>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</si>
  <si>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</si>
  <si>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</si>
  <si>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</si>
  <si>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</si>
  <si>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</si>
  <si>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</si>
  <si>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</si>
  <si>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</si>
  <si>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</si>
  <si>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</si>
  <si>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</si>
  <si>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</si>
  <si>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</si>
  <si>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</si>
  <si>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</si>
  <si>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</si>
  <si>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</si>
  <si>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</si>
  <si>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</si>
  <si>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</si>
  <si>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</si>
  <si>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</si>
  <si>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</si>
  <si>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</si>
  <si>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</si>
  <si>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</si>
  <si>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</si>
  <si>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</si>
  <si>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</si>
  <si>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</si>
  <si>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</si>
  <si>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</si>
  <si>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</si>
  <si>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</si>
  <si>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</si>
  <si>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</si>
  <si>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</si>
  <si>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</si>
  <si>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</si>
  <si>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</si>
  <si>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</si>
  <si>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</si>
  <si>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</si>
  <si>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</si>
  <si>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</si>
  <si>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</si>
  <si>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</si>
  <si>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</si>
  <si>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</si>
  <si>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</si>
  <si>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</si>
  <si>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</si>
  <si>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</si>
  <si>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</si>
  <si>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</si>
  <si>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</si>
  <si>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</si>
  <si>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</si>
  <si>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</si>
  <si>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</si>
  <si>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</si>
  <si>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</si>
  <si>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</si>
  <si>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</si>
  <si>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</si>
  <si>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</si>
  <si>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</si>
  <si>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</si>
  <si>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</si>
  <si>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</si>
  <si>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</si>
  <si>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</si>
  <si>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</si>
  <si>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</si>
  <si>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</si>
  <si>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</si>
  <si>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</si>
  <si>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</si>
  <si>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</si>
  <si>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</si>
  <si>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</si>
  <si>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</si>
  <si>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</si>
  <si>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</si>
  <si>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</si>
  <si>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</si>
  <si>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</si>
  <si>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</si>
  <si>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</si>
  <si>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</si>
  <si>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</si>
  <si>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</si>
  <si>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</si>
  <si>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</si>
  <si>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</si>
  <si>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</si>
  <si>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</si>
  <si>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</si>
  <si>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</si>
  <si>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</si>
  <si>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</si>
  <si>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</si>
  <si>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</si>
  <si>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</si>
  <si>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</si>
  <si>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</si>
  <si>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</si>
  <si>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</si>
  <si>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</si>
  <si>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</si>
  <si>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</si>
  <si>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</si>
  <si>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</si>
  <si>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</si>
  <si>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</si>
  <si>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</si>
  <si>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</si>
  <si>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</si>
  <si>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</si>
  <si>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</si>
  <si>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</si>
  <si>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</si>
  <si>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</si>
  <si>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</si>
  <si>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</si>
  <si>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</si>
  <si>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</si>
  <si>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</si>
  <si>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</si>
  <si>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</si>
  <si>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</si>
  <si>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</si>
  <si>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</si>
  <si>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</si>
  <si>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</si>
  <si>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</si>
  <si>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</si>
  <si>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</si>
  <si>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</si>
  <si>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</si>
  <si>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</si>
  <si>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</si>
  <si>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</si>
  <si>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</si>
  <si>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</si>
  <si>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</si>
  <si>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</si>
  <si>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</si>
  <si>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</si>
  <si>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</si>
  <si>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</si>
  <si>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</si>
  <si>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</si>
  <si>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</si>
  <si>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</si>
  <si>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</si>
  <si>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</si>
  <si>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</si>
  <si>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</si>
  <si>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</si>
  <si>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</si>
  <si>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</si>
  <si>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</si>
  <si>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</si>
  <si>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</si>
  <si>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</si>
  <si>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</si>
  <si>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</si>
  <si>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</si>
  <si>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</si>
  <si>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</si>
  <si>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</si>
  <si>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</si>
  <si>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</si>
  <si>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</si>
  <si>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</si>
  <si>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</si>
  <si>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</si>
  <si>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</si>
  <si>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</si>
  <si>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</si>
  <si>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</si>
  <si>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</si>
  <si>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</si>
  <si>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</si>
  <si>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</si>
  <si>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</si>
  <si>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</si>
  <si>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</si>
  <si>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</si>
  <si>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</si>
  <si>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</si>
  <si>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</si>
  <si>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</si>
  <si>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</si>
  <si>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</si>
  <si>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</si>
  <si>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</si>
  <si>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</si>
  <si>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</si>
  <si>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</si>
  <si>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</si>
  <si>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</si>
  <si>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</si>
  <si>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</si>
  <si>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</si>
  <si>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</si>
  <si>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</si>
  <si>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</si>
  <si>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</si>
  <si>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</si>
  <si>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</si>
  <si>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</si>
  <si>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</si>
  <si>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</si>
  <si>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</si>
  <si>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</si>
  <si>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</si>
  <si>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</si>
  <si>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</si>
  <si>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</si>
  <si>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</si>
  <si>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</si>
  <si>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</si>
  <si>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</si>
  <si>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</si>
  <si>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</si>
  <si>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</si>
  <si>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</si>
  <si>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</si>
  <si>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</si>
  <si>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</si>
  <si>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</si>
  <si>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</si>
  <si>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</si>
  <si>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</si>
  <si>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</si>
  <si>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</si>
  <si>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</si>
  <si>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</si>
  <si>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</si>
  <si>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</si>
  <si>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</si>
  <si>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</si>
  <si>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</si>
  <si>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</si>
  <si>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</si>
  <si>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</si>
  <si>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</si>
  <si>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</si>
  <si>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</si>
  <si>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</si>
  <si>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</si>
  <si>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</si>
  <si>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</si>
  <si>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</si>
  <si>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</si>
  <si>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</si>
  <si>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</si>
  <si>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</si>
  <si>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</si>
  <si>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</si>
  <si>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</si>
  <si>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</si>
  <si>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</si>
  <si>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</si>
  <si>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</si>
  <si>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</si>
  <si>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</si>
  <si>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</si>
  <si>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</si>
  <si>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</si>
  <si>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</si>
  <si>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</si>
  <si>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</si>
  <si>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</si>
  <si>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</si>
  <si>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</si>
  <si>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</si>
  <si>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</si>
  <si>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</si>
  <si>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</si>
  <si>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</si>
  <si>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</si>
  <si>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</si>
  <si>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</si>
  <si>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</si>
  <si>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</si>
  <si>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</si>
  <si>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</si>
  <si>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</si>
  <si>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</si>
  <si>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</si>
  <si>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</si>
  <si>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</si>
  <si>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</si>
  <si>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</si>
  <si>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</si>
  <si>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</si>
  <si>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</si>
  <si>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</si>
  <si>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</si>
  <si>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</si>
  <si>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</si>
  <si>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</si>
  <si>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</si>
  <si>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</si>
  <si>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</si>
  <si>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</si>
  <si>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</si>
  <si>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</si>
  <si>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</si>
  <si>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</si>
  <si>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</si>
  <si>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</si>
  <si>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</si>
  <si>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</si>
  <si>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</si>
  <si>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</si>
  <si>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</si>
  <si>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</si>
  <si>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</si>
  <si>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</si>
  <si>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</si>
  <si>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</si>
  <si>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</si>
  <si>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</si>
  <si>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</si>
  <si>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</si>
  <si>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</si>
  <si>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</si>
  <si>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</si>
  <si>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</si>
  <si>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</si>
  <si>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</si>
  <si>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</si>
  <si>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</si>
  <si>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</si>
  <si>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</si>
  <si>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</si>
  <si>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</si>
  <si>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</si>
  <si>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</si>
  <si>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</si>
  <si>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</si>
  <si>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</si>
  <si>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</si>
  <si>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</si>
  <si>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</si>
  <si>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</si>
  <si>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</si>
  <si>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</si>
  <si>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</si>
  <si>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</si>
  <si>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</si>
  <si>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</si>
  <si>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</si>
  <si>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</si>
  <si>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</si>
  <si>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</si>
  <si>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</si>
  <si>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</si>
  <si>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</si>
  <si>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</si>
  <si>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</si>
  <si>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</si>
  <si>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</si>
  <si>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</si>
  <si>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</si>
  <si>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</si>
  <si>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</si>
  <si>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</si>
  <si>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</si>
  <si>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</si>
  <si>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</si>
  <si>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</si>
  <si>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</si>
  <si>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</si>
  <si>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</si>
  <si>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</si>
  <si>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</si>
  <si>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</si>
  <si>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</si>
  <si>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</si>
  <si>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</si>
  <si>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</si>
  <si>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</si>
  <si>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</si>
  <si>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</si>
  <si>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</si>
  <si>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</si>
  <si>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</si>
  <si>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</si>
  <si>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</si>
  <si>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</si>
  <si>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</si>
  <si>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</si>
  <si>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</si>
  <si>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</si>
  <si>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</si>
  <si>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</si>
  <si>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</si>
  <si>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</si>
  <si>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</si>
  <si>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</si>
  <si>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</si>
  <si>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</si>
  <si>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</si>
  <si>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</si>
  <si>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</si>
  <si>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</si>
  <si>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</si>
  <si>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</si>
  <si>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</si>
  <si>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</si>
  <si>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</si>
  <si>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</si>
  <si>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</si>
  <si>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</si>
  <si>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</si>
  <si>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</si>
  <si>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</si>
  <si>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</si>
  <si>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</si>
  <si>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</si>
  <si>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</si>
  <si>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</si>
  <si>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</si>
  <si>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</si>
  <si>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</si>
  <si>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</si>
  <si>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</si>
  <si>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</si>
  <si>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</si>
  <si>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</si>
  <si>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</si>
  <si>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</si>
  <si>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</si>
  <si>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</si>
  <si>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</si>
  <si>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</si>
  <si>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</si>
  <si>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</si>
  <si>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</si>
  <si>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</si>
  <si>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</si>
  <si>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</si>
  <si>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</si>
  <si>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</si>
  <si>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</si>
  <si>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</si>
  <si>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</si>
  <si>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</si>
  <si>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</si>
  <si>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</si>
  <si>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</si>
  <si>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</si>
  <si>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</si>
  <si>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</si>
  <si>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</si>
  <si>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</si>
  <si>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</si>
  <si>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</si>
  <si>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</si>
  <si>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</si>
  <si>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</si>
  <si>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</si>
  <si>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</si>
  <si>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</si>
  <si>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</si>
  <si>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</si>
  <si>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</si>
  <si>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</si>
  <si>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</si>
  <si>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</si>
  <si>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</si>
  <si>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</si>
  <si>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</si>
  <si>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</si>
  <si>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</si>
  <si>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</si>
  <si>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</si>
  <si>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</si>
  <si>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</si>
  <si>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</si>
  <si>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</si>
  <si>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</si>
  <si>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</si>
  <si>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</si>
  <si>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</si>
  <si>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</si>
  <si>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</si>
  <si>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</si>
  <si>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</si>
  <si>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</si>
  <si>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</si>
  <si>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</si>
  <si>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</si>
  <si>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</si>
  <si>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</si>
  <si>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</si>
  <si>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</si>
  <si>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</si>
  <si>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</si>
  <si>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</si>
  <si>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</si>
  <si>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</si>
  <si>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</si>
  <si>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</si>
  <si>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</si>
  <si>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</si>
  <si>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</si>
  <si>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</si>
  <si>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</si>
  <si>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</si>
  <si>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</si>
  <si>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</si>
  <si>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</si>
  <si>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</si>
  <si>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</si>
  <si>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</si>
  <si>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</si>
  <si>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</si>
  <si>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</si>
  <si>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</si>
  <si>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</si>
  <si>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</si>
  <si>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</si>
  <si>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</si>
  <si>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</si>
  <si>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</si>
  <si>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</si>
  <si>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</si>
  <si>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</si>
  <si>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</si>
  <si>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</si>
  <si>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</si>
  <si>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</si>
  <si>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</si>
  <si>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</si>
  <si>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</si>
  <si>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</si>
  <si>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</si>
  <si>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</si>
  <si>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</si>
  <si>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</si>
  <si>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</si>
  <si>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</si>
  <si>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</si>
  <si>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</si>
  <si>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</si>
  <si>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</si>
  <si>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</si>
  <si>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</si>
  <si>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</si>
  <si>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</si>
  <si>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</si>
  <si>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</si>
  <si>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</si>
  <si>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</si>
  <si>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</si>
  <si>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</si>
  <si>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</si>
  <si>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</si>
  <si>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</si>
  <si>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</si>
  <si>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</si>
  <si>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</si>
  <si>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</si>
  <si>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</si>
  <si>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</si>
  <si>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</si>
  <si>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</si>
  <si>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</si>
  <si>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</si>
  <si>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</si>
  <si>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</si>
  <si>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</si>
  <si>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</si>
  <si>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</si>
  <si>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</si>
  <si>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</si>
  <si>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</si>
  <si>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</si>
  <si>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</si>
  <si>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</si>
  <si>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</si>
  <si>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</si>
  <si>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</si>
  <si>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</si>
  <si>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</si>
  <si>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</si>
  <si>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</si>
  <si>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</si>
  <si>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</si>
  <si>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</si>
  <si>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</si>
  <si>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</si>
  <si>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</si>
  <si>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</si>
  <si>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</si>
  <si>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</si>
  <si>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</si>
  <si>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</si>
  <si>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</si>
  <si>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</si>
  <si>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</si>
  <si>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</si>
  <si>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</si>
  <si>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</si>
  <si>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</si>
  <si>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</si>
  <si>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</si>
  <si>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</si>
  <si>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</si>
  <si>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</si>
  <si>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</si>
  <si>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</si>
  <si>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</si>
  <si>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</si>
  <si>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</si>
  <si>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</si>
  <si>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</si>
  <si>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</si>
  <si>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</si>
  <si>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</si>
  <si>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</si>
  <si>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</si>
  <si>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</si>
  <si>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</si>
  <si>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</si>
  <si>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</si>
  <si>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</si>
  <si>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</si>
  <si>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</si>
  <si>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</si>
  <si>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</si>
  <si>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</si>
  <si>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</si>
  <si>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</si>
  <si>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</si>
  <si>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</si>
  <si>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</si>
  <si>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</si>
  <si>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</si>
  <si>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</si>
  <si>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</si>
  <si>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</si>
  <si>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</si>
  <si>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</si>
  <si>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</si>
  <si>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</si>
  <si>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</si>
  <si>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</si>
  <si>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</si>
  <si>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</si>
  <si>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</si>
  <si>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</si>
  <si>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</si>
  <si>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</si>
  <si>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</si>
  <si>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</si>
  <si>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</si>
  <si>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</si>
  <si>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</si>
  <si>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</si>
  <si>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</si>
  <si>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</si>
  <si>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</si>
  <si>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</si>
  <si>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</si>
  <si>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</si>
  <si>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</si>
  <si>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</si>
  <si>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</si>
  <si>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</si>
  <si>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</si>
  <si>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</si>
  <si>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</si>
  <si>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</si>
  <si>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</si>
  <si>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</si>
  <si>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</si>
  <si>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</si>
  <si>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</si>
  <si>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</si>
  <si>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</si>
  <si>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</si>
  <si>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</si>
  <si>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</si>
  <si>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</si>
  <si>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</si>
  <si>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</si>
  <si>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</si>
  <si>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</si>
  <si>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</si>
  <si>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</si>
  <si>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</si>
  <si>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</si>
  <si>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</si>
  <si>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</si>
  <si>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</si>
  <si>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</si>
  <si>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</si>
  <si>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</si>
  <si>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</si>
  <si>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</si>
  <si>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</si>
  <si>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</si>
  <si>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</si>
  <si>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</si>
  <si>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</si>
  <si>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</si>
  <si>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</si>
  <si>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</si>
  <si>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</si>
  <si>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</si>
  <si>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</si>
  <si>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</si>
  <si>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</si>
  <si>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</si>
  <si>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</si>
  <si>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</si>
  <si>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</si>
  <si>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</si>
  <si>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</si>
  <si>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</si>
  <si>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</si>
  <si>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</si>
  <si>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</si>
  <si>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</si>
  <si>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</si>
  <si>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</si>
  <si>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</si>
  <si>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</si>
  <si>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</si>
  <si>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</si>
  <si>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</si>
  <si>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</si>
  <si>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</si>
  <si>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</si>
  <si>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</si>
  <si>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</si>
  <si>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</si>
  <si>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</si>
  <si>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</si>
  <si>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</si>
  <si>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</si>
  <si>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</si>
  <si>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</si>
  <si>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</si>
  <si>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</si>
  <si>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</si>
  <si>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</si>
  <si>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</si>
  <si>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</si>
  <si>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</si>
  <si>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</si>
  <si>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</si>
  <si>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</si>
  <si>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</si>
  <si>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</si>
  <si>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</si>
  <si>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</si>
  <si>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</si>
  <si>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</si>
  <si>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</si>
  <si>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</si>
  <si>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</si>
  <si>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</si>
  <si>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</si>
  <si>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</si>
  <si>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</si>
  <si>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</si>
  <si>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</si>
  <si>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</si>
  <si>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</si>
  <si>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</si>
  <si>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</si>
  <si>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</si>
  <si>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</si>
  <si>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</si>
  <si>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</si>
  <si>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</si>
  <si>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</si>
  <si>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</si>
  <si>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</si>
  <si>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</si>
  <si>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</si>
  <si>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</si>
  <si>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</si>
  <si>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</si>
  <si>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</si>
  <si>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</si>
  <si>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</si>
  <si>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</si>
  <si>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</si>
  <si>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</si>
  <si>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</si>
  <si>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</si>
  <si>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</si>
  <si>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</si>
  <si>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</si>
  <si>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</si>
  <si>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</si>
  <si>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</si>
  <si>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</si>
  <si>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</si>
  <si>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</si>
  <si>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</si>
  <si>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</si>
  <si>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</si>
  <si>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</si>
  <si>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</si>
  <si>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</si>
  <si>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</si>
  <si>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</si>
  <si>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</si>
  <si>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</si>
  <si>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</si>
  <si>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</si>
  <si>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</si>
  <si>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</si>
  <si>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</si>
  <si>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</si>
  <si>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</si>
  <si>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</si>
  <si>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</si>
  <si>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</si>
  <si>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</si>
  <si>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</si>
  <si>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</si>
  <si>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</si>
  <si>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</si>
  <si>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</si>
  <si>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</si>
  <si>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</si>
  <si>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</si>
  <si>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</si>
  <si>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</si>
  <si>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</si>
  <si>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</si>
  <si>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</si>
  <si>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</si>
  <si>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</si>
  <si>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</si>
  <si>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</si>
  <si>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</si>
  <si>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</si>
  <si>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</si>
  <si>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</si>
  <si>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</si>
  <si>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</si>
  <si>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</si>
  <si>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</si>
  <si>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</si>
  <si>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</si>
  <si>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</si>
  <si>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</si>
  <si>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</si>
  <si>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</si>
  <si>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</si>
  <si>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</si>
  <si>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</si>
  <si>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</si>
  <si>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</si>
  <si>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</si>
  <si>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</si>
  <si>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</si>
  <si>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</si>
  <si>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</si>
  <si>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</si>
  <si>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</si>
  <si>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</si>
  <si>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</si>
  <si>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</si>
  <si>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</si>
  <si>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</si>
  <si>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</si>
  <si>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</si>
  <si>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</si>
  <si>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</si>
  <si>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</si>
  <si>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</si>
  <si>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</si>
  <si>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</si>
  <si>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</si>
  <si>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</si>
  <si>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</si>
  <si>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</si>
  <si>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</si>
  <si>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</si>
  <si>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</si>
  <si>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</si>
  <si>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</si>
  <si>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</si>
  <si>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</si>
  <si>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</si>
  <si>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</si>
  <si>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</si>
  <si>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</si>
  <si>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</si>
  <si>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</si>
  <si>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</si>
  <si>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</si>
  <si>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</si>
  <si>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</si>
  <si>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</si>
  <si>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</si>
  <si>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</si>
  <si>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</si>
  <si>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</si>
  <si>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</si>
  <si>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</si>
  <si>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</si>
  <si>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</si>
  <si>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</si>
  <si>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</si>
  <si>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</si>
  <si>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</si>
  <si>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</si>
  <si>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</si>
  <si>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</si>
  <si>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</si>
  <si>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</si>
  <si>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</si>
  <si>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</si>
  <si>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</si>
  <si>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</si>
  <si>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</si>
  <si>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</si>
  <si>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</si>
  <si>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</si>
  <si>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</si>
  <si>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</si>
  <si>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</si>
  <si>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</si>
  <si>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</si>
  <si>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</si>
  <si>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</si>
  <si>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</si>
  <si>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</si>
  <si>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</si>
  <si>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</si>
  <si>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</si>
  <si>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</si>
  <si>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</si>
  <si>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</si>
  <si>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</si>
  <si>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</si>
  <si>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</si>
  <si>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</si>
  <si>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</si>
  <si>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</si>
  <si>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</si>
  <si>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</si>
  <si>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</si>
  <si>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</si>
  <si>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</si>
  <si>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</si>
  <si>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</si>
  <si>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</si>
  <si>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</si>
  <si>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</si>
  <si>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</si>
  <si>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</si>
  <si>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</si>
  <si>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</si>
  <si>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</si>
  <si>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</si>
  <si>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</si>
  <si>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</si>
  <si>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</si>
  <si>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</si>
  <si>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</si>
  <si>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</si>
  <si>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</si>
  <si>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</si>
  <si>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</si>
  <si>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</si>
  <si>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</si>
  <si>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</si>
  <si>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</si>
  <si>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</si>
  <si>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</si>
  <si>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</si>
  <si>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</si>
  <si>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</si>
  <si>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</si>
  <si>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</si>
  <si>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</si>
  <si>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</si>
  <si>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</si>
  <si>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</si>
  <si>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</si>
  <si>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</si>
  <si>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</si>
  <si>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</si>
  <si>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</si>
  <si>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</si>
  <si>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</si>
  <si>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</si>
  <si>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</si>
  <si>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</si>
  <si>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</si>
  <si>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</si>
  <si>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</si>
  <si>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</si>
  <si>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</si>
  <si>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</si>
  <si>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</si>
  <si>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</si>
  <si>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</si>
  <si>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</si>
  <si>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</si>
  <si>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</si>
  <si>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</si>
  <si>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</si>
  <si>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</si>
  <si>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</si>
  <si>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</si>
  <si>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</si>
  <si>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</si>
  <si>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</si>
  <si>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</si>
  <si>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</si>
  <si>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</si>
  <si>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</si>
  <si>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</si>
  <si>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</si>
  <si>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</si>
  <si>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</si>
  <si>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</si>
  <si>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</si>
  <si>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</si>
  <si>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</si>
  <si>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</si>
  <si>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</si>
  <si>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</si>
  <si>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</si>
  <si>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</si>
  <si>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</si>
  <si>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</si>
  <si>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</si>
  <si>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</si>
  <si>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</si>
  <si>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</si>
  <si>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</si>
  <si>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</si>
  <si>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</si>
  <si>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</si>
  <si>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</si>
  <si>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</si>
  <si>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</si>
  <si>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</si>
  <si>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</si>
  <si>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</si>
  <si>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</si>
  <si>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</si>
  <si>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</si>
  <si>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</si>
  <si>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</si>
  <si>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</si>
  <si>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</si>
  <si>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</si>
  <si>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</si>
  <si>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</si>
  <si>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</si>
  <si>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</si>
  <si>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</si>
  <si>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</si>
  <si>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</si>
  <si>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</si>
  <si>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</si>
  <si>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</si>
  <si>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</si>
  <si>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</si>
  <si>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</si>
  <si>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</si>
  <si>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</si>
  <si>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</si>
  <si>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</si>
  <si>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</si>
  <si>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</si>
  <si>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</si>
  <si>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</si>
  <si>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</si>
  <si>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</si>
  <si>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</si>
  <si>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</si>
  <si>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</si>
  <si>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</si>
  <si>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</si>
  <si>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</si>
  <si>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</si>
  <si>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</si>
  <si>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</si>
  <si>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</si>
  <si>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</si>
  <si>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</si>
  <si>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</si>
  <si>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</si>
  <si>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</si>
  <si>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</si>
  <si>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</si>
  <si>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</si>
  <si>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</si>
  <si>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</si>
  <si>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</si>
  <si>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</si>
  <si>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</si>
  <si>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</si>
  <si>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</si>
  <si>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</si>
  <si>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</si>
  <si>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</si>
  <si>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</si>
  <si>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</si>
  <si>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</si>
  <si>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</si>
  <si>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</si>
  <si>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</si>
  <si>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</si>
  <si>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</si>
  <si>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</si>
  <si>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</si>
  <si>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</si>
  <si>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</si>
  <si>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</si>
  <si>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</si>
  <si>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</si>
  <si>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</si>
  <si>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</si>
  <si>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</si>
  <si>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</si>
  <si>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</si>
  <si>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</si>
  <si>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</si>
  <si>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</si>
  <si>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</si>
  <si>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</si>
  <si>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</si>
  <si>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</si>
  <si>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</si>
  <si>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</si>
  <si>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</si>
  <si>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</si>
  <si>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</si>
  <si>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</si>
  <si>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</si>
  <si>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</si>
  <si>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</si>
  <si>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</si>
  <si>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</si>
  <si>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</si>
  <si>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</si>
  <si>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</si>
  <si>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</si>
  <si>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</si>
  <si>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</si>
  <si>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</si>
  <si>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</si>
  <si>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</si>
  <si>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</si>
  <si>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</si>
  <si>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</si>
  <si>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</si>
  <si>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</si>
  <si>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</si>
  <si>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</si>
  <si>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</si>
  <si>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</si>
  <si>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</si>
  <si>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</si>
  <si>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</si>
  <si>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</si>
  <si>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</si>
  <si>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</si>
  <si>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</si>
  <si>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</si>
  <si>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</si>
  <si>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</si>
  <si>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</si>
  <si>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</si>
  <si>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</si>
  <si>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</si>
  <si>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</si>
  <si>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</si>
  <si>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</si>
  <si>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</si>
  <si>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</si>
  <si>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</si>
  <si>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</si>
  <si>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</si>
  <si>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</si>
  <si>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</si>
  <si>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</si>
  <si>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</si>
  <si>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</si>
  <si>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</si>
  <si>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</si>
  <si>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</si>
  <si>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</si>
  <si>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</si>
  <si>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</si>
  <si>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</si>
  <si>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</si>
  <si>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</si>
  <si>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</si>
  <si>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</si>
  <si>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</si>
  <si>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</si>
  <si>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</si>
  <si>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</si>
  <si>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</si>
  <si>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</si>
  <si>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</si>
  <si>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</si>
  <si>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</si>
  <si>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</si>
  <si>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</si>
  <si>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</si>
  <si>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</si>
  <si>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</si>
  <si>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</si>
  <si>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</si>
  <si>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</si>
  <si>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</si>
  <si>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</si>
  <si>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</si>
  <si>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</si>
  <si>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</si>
  <si>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</si>
  <si>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</si>
  <si>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</si>
  <si>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</si>
  <si>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</si>
  <si>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</si>
  <si>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</si>
  <si>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</si>
  <si>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</si>
  <si>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</si>
  <si>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</si>
  <si>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</si>
  <si>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</si>
  <si>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</si>
  <si>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</si>
  <si>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</si>
  <si>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</si>
  <si>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</si>
  <si>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</si>
  <si>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</si>
  <si>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</si>
  <si>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</si>
  <si>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</si>
  <si>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</si>
  <si>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</si>
  <si>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</si>
  <si>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</si>
  <si>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</si>
  <si>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</si>
  <si>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</si>
  <si>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</si>
  <si>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</si>
  <si>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</si>
  <si>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</si>
  <si>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</si>
  <si>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</si>
  <si>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</si>
  <si>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</si>
  <si>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</si>
  <si>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</si>
  <si>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</si>
  <si>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</si>
  <si>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</si>
  <si>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</si>
  <si>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</si>
  <si>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</si>
  <si>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</si>
  <si>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</si>
  <si>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</si>
  <si>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</si>
  <si>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</si>
  <si>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</si>
  <si>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</si>
  <si>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</si>
  <si>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</si>
  <si>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</si>
  <si>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</si>
  <si>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</si>
  <si>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</si>
  <si>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</si>
  <si>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</si>
  <si>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</si>
  <si>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</si>
  <si>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</si>
  <si>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</si>
  <si>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</si>
  <si>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</si>
  <si>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</si>
  <si>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</si>
  <si>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</si>
  <si>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</si>
  <si>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</si>
  <si>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</si>
  <si>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</si>
  <si>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</si>
  <si>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</si>
  <si>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</si>
  <si>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</si>
  <si>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</si>
  <si>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</si>
  <si>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</si>
  <si>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</si>
  <si>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</si>
  <si>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</si>
  <si>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</si>
  <si>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</si>
  <si>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</si>
  <si>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</si>
  <si>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</si>
  <si>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</si>
  <si>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</si>
  <si>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</si>
  <si>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</si>
  <si>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</si>
  <si>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</si>
  <si>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</si>
  <si>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</si>
  <si>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</si>
  <si>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</si>
  <si>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</si>
  <si>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</si>
  <si>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</si>
  <si>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</si>
  <si>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</si>
  <si>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</si>
  <si>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</si>
  <si>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</si>
  <si>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</si>
  <si>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</si>
  <si>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</si>
  <si>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</si>
  <si>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</si>
  <si>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</si>
  <si>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</si>
  <si>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</si>
  <si>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</si>
  <si>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</si>
  <si>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</si>
  <si>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</si>
  <si>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</si>
  <si>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</si>
  <si>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</si>
  <si>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</si>
  <si>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</si>
  <si>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</si>
  <si>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</si>
  <si>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</si>
  <si>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</si>
  <si>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</si>
  <si>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</si>
  <si>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</si>
  <si>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</si>
  <si>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</si>
  <si>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</si>
  <si>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</si>
  <si>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</si>
  <si>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</si>
  <si>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</si>
  <si>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</si>
  <si>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</si>
  <si>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</si>
  <si>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</si>
  <si>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</si>
  <si>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</si>
  <si>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</si>
  <si>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</si>
  <si>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</si>
  <si>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</si>
  <si>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</si>
  <si>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</si>
  <si>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</si>
  <si>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</si>
  <si>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</si>
  <si>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</si>
  <si>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</si>
  <si>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</si>
  <si>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</si>
  <si>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</si>
  <si>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</si>
  <si>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</si>
  <si>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</si>
  <si>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</si>
  <si>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</si>
  <si>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</si>
  <si>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</si>
  <si>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</si>
  <si>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</si>
  <si>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</si>
  <si>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</si>
  <si>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</si>
  <si>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</si>
  <si>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</si>
  <si>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</si>
  <si>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</si>
  <si>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</si>
  <si>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</si>
  <si>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</si>
  <si>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</si>
  <si>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</si>
  <si>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</si>
  <si>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</si>
  <si>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</si>
  <si>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</si>
  <si>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</si>
  <si>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</si>
  <si>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</si>
  <si>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</si>
  <si>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</si>
  <si>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</si>
  <si>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</si>
  <si>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</si>
  <si>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</si>
  <si>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</si>
  <si>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</si>
  <si>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</si>
  <si>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</si>
  <si>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</si>
  <si>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</si>
  <si>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</si>
  <si>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</si>
  <si>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</si>
  <si>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</si>
  <si>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</si>
  <si>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</si>
  <si>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</si>
  <si>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</si>
  <si>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</si>
  <si>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</si>
  <si>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</si>
  <si>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</si>
  <si>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</si>
  <si>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</si>
  <si>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</si>
  <si>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</si>
  <si>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</si>
  <si>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</si>
  <si>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</si>
  <si>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</si>
  <si>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</si>
  <si>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</si>
  <si>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</si>
  <si>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</si>
  <si>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</si>
  <si>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</si>
  <si>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</si>
  <si>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</si>
  <si>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</si>
  <si>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</si>
  <si>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</si>
  <si>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</si>
  <si>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</si>
  <si>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</si>
  <si>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</si>
  <si>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</si>
  <si>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</si>
  <si>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</si>
  <si>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</si>
  <si>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</si>
  <si>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</si>
  <si>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</si>
  <si>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</si>
  <si>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</si>
  <si>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</si>
  <si>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</si>
  <si>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</si>
  <si>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</si>
  <si>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</si>
  <si>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</si>
  <si>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</si>
  <si>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</si>
  <si>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</si>
  <si>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</si>
  <si>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</si>
  <si>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</si>
  <si>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</si>
  <si>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</si>
  <si>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</si>
  <si>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</si>
  <si>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</si>
  <si>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</si>
  <si>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</si>
  <si>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</si>
  <si>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</si>
  <si>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</si>
  <si>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</si>
  <si>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</si>
  <si>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</si>
  <si>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</si>
  <si>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</si>
  <si>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</si>
  <si>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</si>
  <si>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</si>
  <si>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</si>
  <si>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</si>
  <si>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</si>
  <si>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</si>
  <si>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</si>
  <si>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</si>
  <si>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</si>
  <si>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</si>
  <si>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</si>
  <si>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</si>
  <si>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</si>
  <si>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</si>
  <si>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</si>
  <si>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</si>
  <si>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</si>
  <si>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</si>
  <si>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</si>
  <si>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</si>
  <si>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</si>
  <si>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</si>
  <si>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</si>
  <si>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</si>
  <si>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</si>
  <si>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</si>
  <si>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</si>
  <si>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</si>
  <si>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</si>
  <si>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</si>
  <si>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</si>
  <si>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</si>
  <si>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</si>
  <si>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</si>
  <si>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</si>
  <si>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</si>
  <si>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</si>
  <si>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</si>
  <si>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</si>
  <si>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</si>
  <si>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</si>
  <si>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</si>
  <si>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</si>
  <si>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</si>
  <si>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</si>
  <si>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</si>
  <si>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</si>
  <si>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</si>
  <si>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</si>
  <si>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</si>
  <si>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</si>
  <si>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</si>
  <si>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</si>
  <si>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</si>
  <si>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</si>
  <si>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</si>
  <si>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</si>
  <si>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</si>
  <si>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</si>
  <si>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</si>
  <si>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</si>
  <si>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</si>
  <si>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</si>
  <si>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</si>
  <si>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</si>
  <si>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</si>
  <si>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</si>
  <si>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</si>
  <si>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</si>
  <si>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</si>
  <si>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</si>
  <si>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</si>
  <si>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</si>
  <si>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</si>
  <si>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</si>
  <si>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</si>
  <si>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</si>
  <si>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</si>
  <si>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</si>
  <si>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</si>
  <si>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</si>
  <si>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</si>
  <si>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</si>
  <si>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</si>
  <si>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</si>
  <si>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</si>
  <si>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</si>
  <si>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</si>
  <si>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</si>
  <si>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</si>
  <si>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</si>
  <si>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</si>
  <si>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</si>
  <si>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</si>
  <si>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</si>
  <si>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</si>
  <si>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</si>
  <si>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</si>
  <si>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</si>
  <si>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</si>
  <si>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</si>
  <si>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</si>
  <si>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</si>
  <si>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</si>
  <si>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</si>
  <si>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</si>
  <si>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</si>
  <si>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</si>
  <si>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</si>
  <si>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</si>
  <si>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</si>
  <si>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</si>
  <si>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</si>
  <si>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</si>
  <si>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</si>
  <si>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</si>
  <si>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</si>
  <si>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</si>
  <si>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</si>
  <si>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</si>
  <si>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</si>
  <si>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</si>
  <si>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</si>
  <si>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</si>
  <si>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</si>
  <si>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</si>
  <si>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</si>
  <si>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</si>
  <si>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</si>
  <si>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</si>
  <si>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</si>
  <si>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</si>
  <si>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</si>
  <si>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</si>
  <si>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</si>
  <si>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</si>
  <si>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</si>
  <si>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</si>
  <si>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</si>
  <si>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</si>
  <si>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</si>
  <si>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</si>
  <si>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</si>
  <si>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</si>
  <si>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</si>
  <si>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</si>
  <si>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</si>
  <si>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</si>
  <si>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</si>
  <si>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</si>
  <si>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</si>
  <si>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</si>
  <si>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</si>
  <si>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</si>
  <si>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</si>
  <si>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</si>
  <si>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</si>
  <si>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</si>
  <si>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</si>
  <si>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</si>
  <si>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</si>
  <si>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</si>
  <si>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</si>
  <si>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</si>
  <si>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</si>
  <si>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</si>
  <si>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</si>
  <si>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</si>
  <si>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</si>
  <si>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</si>
  <si>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</si>
  <si>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</si>
  <si>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</si>
  <si>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</si>
  <si>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</si>
  <si>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</si>
  <si>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</si>
  <si>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</si>
  <si>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</si>
  <si>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</si>
  <si>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</si>
  <si>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</si>
  <si>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</si>
  <si>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</si>
  <si>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</si>
  <si>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</si>
  <si>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</si>
  <si>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</si>
  <si>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</si>
  <si>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</si>
  <si>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</si>
  <si>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</si>
  <si>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</si>
  <si>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</si>
  <si>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</si>
  <si>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</si>
  <si>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</si>
  <si>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</si>
  <si>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</si>
  <si>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</si>
  <si>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</si>
  <si>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</si>
  <si>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</si>
  <si>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</si>
  <si>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</si>
  <si>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</si>
  <si>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</si>
  <si>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</si>
  <si>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</si>
  <si>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</si>
  <si>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</si>
  <si>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</si>
  <si>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</si>
  <si>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</si>
  <si>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</si>
  <si>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</si>
  <si>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</si>
  <si>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</si>
  <si>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</si>
  <si>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</si>
  <si>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</si>
  <si>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</si>
  <si>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</si>
  <si>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</si>
  <si>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</si>
  <si>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</si>
  <si>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</si>
  <si>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</si>
  <si>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</si>
  <si>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</si>
  <si>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</si>
  <si>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</si>
  <si>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</si>
  <si>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</si>
  <si>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</si>
  <si>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</si>
  <si>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</si>
  <si>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</si>
  <si>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</si>
  <si>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</si>
  <si>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</si>
  <si>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</si>
  <si>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</si>
  <si>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</si>
  <si>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</si>
  <si>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</si>
  <si>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</si>
  <si>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</si>
  <si>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</si>
  <si>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</si>
  <si>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</si>
  <si>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</si>
  <si>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</si>
  <si>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</si>
  <si>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</si>
  <si>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</si>
  <si>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</si>
  <si>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</si>
  <si>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</si>
  <si>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</si>
  <si>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</si>
  <si>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</si>
  <si>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</si>
  <si>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</si>
  <si>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</si>
  <si>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</si>
  <si>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</si>
  <si>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</si>
  <si>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</si>
  <si>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</si>
  <si>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</si>
  <si>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</si>
  <si>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</si>
  <si>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</si>
  <si>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</si>
  <si>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</si>
  <si>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</si>
  <si>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</si>
  <si>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</si>
  <si>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</si>
  <si>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</si>
  <si>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</si>
  <si>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</si>
  <si>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</si>
  <si>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</si>
  <si>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</si>
  <si>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</si>
  <si>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</si>
  <si>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</si>
  <si>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</si>
  <si>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</si>
  <si>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</si>
  <si>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</si>
  <si>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</si>
  <si>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</si>
  <si>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</si>
  <si>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</si>
  <si>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</si>
  <si>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</si>
  <si>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</si>
  <si>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</si>
  <si>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</si>
  <si>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</si>
  <si>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</si>
  <si>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</si>
  <si>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</si>
  <si>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</si>
  <si>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</si>
  <si>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</si>
  <si>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</si>
  <si>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</si>
  <si>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</si>
  <si>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</si>
  <si>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</si>
  <si>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</si>
  <si>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</si>
  <si>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</si>
  <si>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</si>
  <si>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</si>
  <si>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</si>
  <si>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</si>
  <si>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</si>
  <si>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</si>
  <si>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</si>
  <si>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</si>
  <si>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</si>
  <si>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</si>
  <si>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</si>
  <si>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</si>
  <si>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</si>
  <si>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</si>
  <si>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</si>
  <si>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</si>
  <si>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</si>
  <si>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</si>
  <si>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</si>
  <si>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</si>
  <si>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</si>
  <si>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</si>
  <si>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</si>
  <si>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</si>
  <si>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</si>
  <si>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</si>
  <si>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</si>
  <si>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</si>
  <si>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</si>
  <si>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</si>
  <si>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</si>
  <si>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</si>
  <si>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</si>
  <si>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</si>
  <si>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</si>
  <si>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</si>
  <si>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</si>
  <si>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</si>
  <si>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</si>
  <si>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</si>
  <si>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</si>
  <si>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</si>
  <si>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</si>
  <si>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</si>
  <si>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</si>
  <si>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</si>
  <si>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</si>
  <si>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</si>
  <si>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</si>
  <si>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</si>
  <si>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</si>
  <si>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</si>
  <si>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</si>
  <si>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</si>
  <si>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</si>
  <si>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</si>
  <si>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</si>
  <si>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</si>
  <si>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</si>
  <si>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</si>
  <si>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</si>
  <si>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</si>
  <si>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</si>
  <si>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</si>
  <si>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</si>
  <si>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</si>
  <si>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</si>
  <si>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</si>
  <si>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</si>
  <si>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</si>
  <si>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</si>
  <si>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</si>
  <si>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</si>
  <si>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</si>
  <si>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</si>
  <si>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</si>
  <si>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</si>
  <si>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</si>
  <si>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</si>
  <si>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</si>
  <si>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</si>
  <si>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</si>
  <si>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</si>
  <si>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</si>
  <si>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</si>
  <si>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</si>
  <si>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</si>
  <si>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</si>
  <si>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</si>
  <si>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</si>
  <si>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</si>
  <si>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</si>
  <si>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</si>
  <si>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</si>
  <si>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</si>
  <si>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</si>
  <si>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</si>
  <si>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</si>
  <si>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</si>
  <si>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</si>
  <si>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</si>
  <si>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</si>
  <si>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</si>
  <si>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</si>
  <si>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</si>
  <si>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</si>
  <si>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</si>
  <si>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</si>
  <si>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</si>
  <si>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</si>
  <si>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</si>
  <si>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</si>
  <si>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</si>
  <si>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</si>
  <si>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</si>
  <si>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</si>
  <si>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</si>
  <si>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</si>
  <si>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</si>
  <si>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</si>
  <si>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</si>
  <si>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</si>
  <si>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</si>
  <si>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</si>
  <si>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</si>
  <si>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</si>
  <si>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</si>
  <si>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</si>
  <si>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</si>
  <si>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</si>
  <si>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</si>
  <si>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</si>
  <si>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</si>
  <si>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</si>
  <si>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</si>
  <si>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</si>
  <si>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</si>
  <si>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</si>
  <si>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</si>
  <si>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</si>
  <si>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</si>
  <si>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</si>
  <si>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</si>
  <si>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</si>
  <si>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</si>
  <si>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</si>
  <si>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</si>
  <si>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</si>
  <si>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</si>
  <si>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</si>
  <si>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</si>
  <si>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</si>
  <si>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</si>
  <si>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</si>
  <si>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</si>
  <si>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</si>
  <si>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</si>
  <si>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</si>
  <si>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</si>
  <si>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</si>
  <si>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</si>
  <si>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</si>
  <si>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</si>
  <si>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</si>
  <si>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</si>
  <si>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</si>
  <si>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</si>
  <si>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</si>
  <si>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</si>
  <si>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</si>
  <si>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</si>
  <si>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</si>
  <si>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</si>
  <si>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</si>
  <si>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</si>
  <si>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</si>
  <si>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</si>
  <si>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</si>
  <si>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</si>
  <si>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</si>
  <si>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</si>
  <si>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</si>
  <si>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</si>
  <si>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</si>
  <si>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</si>
  <si>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</si>
  <si>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</si>
  <si>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</si>
  <si>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</si>
  <si>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</si>
  <si>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</si>
  <si>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</si>
  <si>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</si>
  <si>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</si>
  <si>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</si>
  <si>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</si>
  <si>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</si>
  <si>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</si>
  <si>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</si>
  <si>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</si>
  <si>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</si>
  <si>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</si>
  <si>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</si>
  <si>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</si>
  <si>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</si>
  <si>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</si>
  <si>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</si>
  <si>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</si>
  <si>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</si>
  <si>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</si>
  <si>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</si>
  <si>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</si>
  <si>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</si>
  <si>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</si>
  <si>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</si>
  <si>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</si>
  <si>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</si>
  <si>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</si>
  <si>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</si>
  <si>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</si>
  <si>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</si>
  <si>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</si>
  <si>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</si>
  <si>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</si>
  <si>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</si>
  <si>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</si>
  <si>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</si>
  <si>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</si>
  <si>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</si>
  <si>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</si>
  <si>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</si>
  <si>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</si>
  <si>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</si>
  <si>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</si>
  <si>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</si>
  <si>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</si>
  <si>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</si>
  <si>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</si>
  <si>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</si>
  <si>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</si>
  <si>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</si>
  <si>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</si>
  <si>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</si>
  <si>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</si>
  <si>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</si>
  <si>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</si>
  <si>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</si>
  <si>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</si>
  <si>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</si>
  <si>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</si>
  <si>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</si>
  <si>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</si>
  <si>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</si>
  <si>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</si>
  <si>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</si>
  <si>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</si>
  <si>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</si>
  <si>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</si>
  <si>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</si>
  <si>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</si>
  <si>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</si>
  <si>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</si>
  <si>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</si>
  <si>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</si>
  <si>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</si>
  <si>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</si>
  <si>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</si>
  <si>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</si>
  <si>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</si>
  <si>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</si>
  <si>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</si>
  <si>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</si>
  <si>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</si>
  <si>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</si>
  <si>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</si>
  <si>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</si>
  <si>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</si>
  <si>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</si>
  <si>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</si>
  <si>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</si>
  <si>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</si>
  <si>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</si>
  <si>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</si>
  <si>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</si>
  <si>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</si>
  <si>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</si>
  <si>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</si>
  <si>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</si>
  <si>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</si>
  <si>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</si>
  <si>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</si>
  <si>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</si>
  <si>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</si>
  <si>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</si>
  <si>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</si>
  <si>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</si>
  <si>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</si>
  <si>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</si>
  <si>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</si>
  <si>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</si>
  <si>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</si>
  <si>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</si>
  <si>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</si>
  <si>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</si>
  <si>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</si>
  <si>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</si>
  <si>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</si>
  <si>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</si>
  <si>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</si>
  <si>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</si>
  <si>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</si>
  <si>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</si>
  <si>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</si>
  <si>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</si>
  <si>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</si>
  <si>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</si>
  <si>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</si>
  <si>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</si>
  <si>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</si>
  <si>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</si>
  <si>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</si>
  <si>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</si>
  <si>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</si>
  <si>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</si>
  <si>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</si>
  <si>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</si>
  <si>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</si>
  <si>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</si>
  <si>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</si>
  <si>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</si>
  <si>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</si>
  <si>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</si>
  <si>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</si>
  <si>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</si>
  <si>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</si>
  <si>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</si>
  <si>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</si>
  <si>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</si>
  <si>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</si>
  <si>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</si>
  <si>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</si>
  <si>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</si>
  <si>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</si>
  <si>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</si>
  <si>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</si>
  <si>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</si>
  <si>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</si>
  <si>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</si>
  <si>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</si>
  <si>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</si>
  <si>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</si>
  <si>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</si>
  <si>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</si>
  <si>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</si>
  <si>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</si>
  <si>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</si>
  <si>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</si>
  <si>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</si>
  <si>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</si>
  <si>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</si>
  <si>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</si>
  <si>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</si>
  <si>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</si>
  <si>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</si>
  <si>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</si>
  <si>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</si>
  <si>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</si>
  <si>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</si>
  <si>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</si>
  <si>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</si>
  <si>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</si>
  <si>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</si>
  <si>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</si>
  <si>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</si>
  <si>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</si>
  <si>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</si>
  <si>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</si>
  <si>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</si>
  <si>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</si>
  <si>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</si>
  <si>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</si>
  <si>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</si>
  <si>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</si>
  <si>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</si>
  <si>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</si>
  <si>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</si>
  <si>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</si>
  <si>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</si>
  <si>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</si>
  <si>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</si>
  <si>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</si>
  <si>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</si>
  <si>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</si>
  <si>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</si>
  <si>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</si>
  <si>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</si>
  <si>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</si>
  <si>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</si>
  <si>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</si>
  <si>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</si>
  <si>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</si>
  <si>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</si>
  <si>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</si>
  <si>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</si>
  <si>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</si>
  <si>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</si>
  <si>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</si>
  <si>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</si>
  <si>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</si>
  <si>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</si>
  <si>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</si>
  <si>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</si>
  <si>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</si>
  <si>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</si>
  <si>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</si>
  <si>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</si>
  <si>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</si>
  <si>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</si>
  <si>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</si>
  <si>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</si>
  <si>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</si>
  <si>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</si>
  <si>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</si>
  <si>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</si>
  <si>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</si>
  <si>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</si>
  <si>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</si>
  <si>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</si>
  <si>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</si>
  <si>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</si>
  <si>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</si>
  <si>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</si>
  <si>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</si>
  <si>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</si>
  <si>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</si>
  <si>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</si>
  <si>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</si>
  <si>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</si>
  <si>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</si>
  <si>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</si>
  <si>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</si>
  <si>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</si>
  <si>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</si>
  <si>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</si>
  <si>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</si>
  <si>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</si>
  <si>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</si>
  <si>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</si>
  <si>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</si>
  <si>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</si>
  <si>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</si>
  <si>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</si>
  <si>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</si>
  <si>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</si>
  <si>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</si>
  <si>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</si>
  <si>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</si>
  <si>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</si>
  <si>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</si>
  <si>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</si>
  <si>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</si>
  <si>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</si>
  <si>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</si>
  <si>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</si>
  <si>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</si>
  <si>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</si>
  <si>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</si>
  <si>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</si>
  <si>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</si>
  <si>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</si>
  <si>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</si>
  <si>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</si>
  <si>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</si>
  <si>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</si>
  <si>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</si>
  <si>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</si>
  <si>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</si>
  <si>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</si>
  <si>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</si>
  <si>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</si>
  <si>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</si>
  <si>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</si>
  <si>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</si>
  <si>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</si>
  <si>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</si>
  <si>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</si>
  <si>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</si>
  <si>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</si>
  <si>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</si>
  <si>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</si>
  <si>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</si>
  <si>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</si>
  <si>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</si>
  <si>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</si>
  <si>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</si>
  <si>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</si>
  <si>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</si>
  <si>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</si>
  <si>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</si>
  <si>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</si>
  <si>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</si>
  <si>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</si>
  <si>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</si>
  <si>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</si>
  <si>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</si>
  <si>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</si>
  <si>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</si>
  <si>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</si>
  <si>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</si>
  <si>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</si>
  <si>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</si>
  <si>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</si>
  <si>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</si>
  <si>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</si>
  <si>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</si>
  <si>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</si>
  <si>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</si>
  <si>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</si>
  <si>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</si>
  <si>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</si>
  <si>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</si>
  <si>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</si>
  <si>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</si>
  <si>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</si>
  <si>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</si>
  <si>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</si>
  <si>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</si>
  <si>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</si>
  <si>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</si>
  <si>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</si>
  <si>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</si>
  <si>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</si>
  <si>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</si>
  <si>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</si>
  <si>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</si>
  <si>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</si>
  <si>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</si>
  <si>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</si>
  <si>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</si>
  <si>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</si>
  <si>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</si>
  <si>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</si>
  <si>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</si>
  <si>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</si>
  <si>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</si>
  <si>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</si>
  <si>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</si>
  <si>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</si>
  <si>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</si>
  <si>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</si>
  <si>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</si>
  <si>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</si>
  <si>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</si>
  <si>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</si>
  <si>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</si>
  <si>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</si>
  <si>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</si>
  <si>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</si>
  <si>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</si>
  <si>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</si>
  <si>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</si>
  <si>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</si>
  <si>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</si>
  <si>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</si>
  <si>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</si>
  <si>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</si>
  <si>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</si>
  <si>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</si>
  <si>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</si>
  <si>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</si>
  <si>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</si>
  <si>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</si>
  <si>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</si>
  <si>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</si>
  <si>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</si>
  <si>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</si>
  <si>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</si>
  <si>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</si>
  <si>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</si>
  <si>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</si>
  <si>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</si>
  <si>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</si>
  <si>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</si>
  <si>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</si>
  <si>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</si>
  <si>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</si>
  <si>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</si>
  <si>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</si>
  <si>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</si>
  <si>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</si>
  <si>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</si>
  <si>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</si>
  <si>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</si>
  <si>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</si>
  <si>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</si>
  <si>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</si>
  <si>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</si>
  <si>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</si>
  <si>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</si>
  <si>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</si>
  <si>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</si>
  <si>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</si>
  <si>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</si>
  <si>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</si>
  <si>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</si>
  <si>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</si>
  <si>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</si>
  <si>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</si>
  <si>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</si>
  <si>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</si>
  <si>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</si>
  <si>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</si>
  <si>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</si>
  <si>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</si>
  <si>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</si>
  <si>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</si>
  <si>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</si>
  <si>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</si>
  <si>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</si>
  <si>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</si>
  <si>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</si>
  <si>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</si>
  <si>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</si>
  <si>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</si>
  <si>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</si>
  <si>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</si>
  <si>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</si>
  <si>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</si>
  <si>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</si>
  <si>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</si>
  <si>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</si>
  <si>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</si>
  <si>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</si>
  <si>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</si>
  <si>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</si>
  <si>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</si>
  <si>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</si>
  <si>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</si>
  <si>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</si>
  <si>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</si>
  <si>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</si>
  <si>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</si>
  <si>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</si>
  <si>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</si>
  <si>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</si>
  <si>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</si>
  <si>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</si>
  <si>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</si>
  <si>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</si>
  <si>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</si>
  <si>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</si>
  <si>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</si>
  <si>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</si>
  <si>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</si>
  <si>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</si>
  <si>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</si>
  <si>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</si>
  <si>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</si>
  <si>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</si>
  <si>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</si>
  <si>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</si>
  <si>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</si>
  <si>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</si>
  <si>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</si>
  <si>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</si>
  <si>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</si>
  <si>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</si>
  <si>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</si>
  <si>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</si>
  <si>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</si>
  <si>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</si>
  <si>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</si>
  <si>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</si>
  <si>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</si>
  <si>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</si>
  <si>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</si>
  <si>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</si>
  <si>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</si>
  <si>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</si>
  <si>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</si>
  <si>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</si>
  <si>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</si>
  <si>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</si>
  <si>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</si>
  <si>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</si>
  <si>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</si>
  <si>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</si>
  <si>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</si>
  <si>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</si>
  <si>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</si>
  <si>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</si>
  <si>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</si>
  <si>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</si>
  <si>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</si>
  <si>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</si>
  <si>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</si>
  <si>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</si>
  <si>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</si>
  <si>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</si>
  <si>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</si>
  <si>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</si>
  <si>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</si>
  <si>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</si>
  <si>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</si>
  <si>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</si>
  <si>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</si>
  <si>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</si>
  <si>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</si>
  <si>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</si>
  <si>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</si>
  <si>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</si>
  <si>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</si>
  <si>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</si>
  <si>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</si>
  <si>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</si>
  <si>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</si>
  <si>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</si>
  <si>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</si>
  <si>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</si>
  <si>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</si>
  <si>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</si>
  <si>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</si>
  <si>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</si>
  <si>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</si>
  <si>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</si>
  <si>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</si>
  <si>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</si>
  <si>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</si>
  <si>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</si>
  <si>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</si>
  <si>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</si>
  <si>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</si>
  <si>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</si>
  <si>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</si>
  <si>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</si>
  <si>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</si>
  <si>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</si>
  <si>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</si>
  <si>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</si>
  <si>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</si>
  <si>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</si>
  <si>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</si>
  <si>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</si>
  <si>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</si>
  <si>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</si>
  <si>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</si>
  <si>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</si>
  <si>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</si>
  <si>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</si>
  <si>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</si>
  <si>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</si>
  <si>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</si>
  <si>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</si>
  <si>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</si>
  <si>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</si>
  <si>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</si>
  <si>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</si>
  <si>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</si>
  <si>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</si>
  <si>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</si>
  <si>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</si>
  <si>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</si>
  <si>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</si>
  <si>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</si>
  <si>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</si>
  <si>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</si>
  <si>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</si>
  <si>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</si>
  <si>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</si>
  <si>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</si>
  <si>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</si>
  <si>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</si>
  <si>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</si>
  <si>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</si>
  <si>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</si>
  <si>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</si>
  <si>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</si>
  <si>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</si>
  <si>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</si>
  <si>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</si>
  <si>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</si>
  <si>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</si>
  <si>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</si>
  <si>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</si>
  <si>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</si>
  <si>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</si>
  <si>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</si>
  <si>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</si>
  <si>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</si>
  <si>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</si>
  <si>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</si>
  <si>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</si>
  <si>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</si>
  <si>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</si>
  <si>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</si>
  <si>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</si>
  <si>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</si>
  <si>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</si>
  <si>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</si>
  <si>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</si>
  <si>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</si>
  <si>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</si>
  <si>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</si>
  <si>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</si>
  <si>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</si>
  <si>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</si>
  <si>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</si>
  <si>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</si>
  <si>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</si>
  <si>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</si>
  <si>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</si>
  <si>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</si>
  <si>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</si>
  <si>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</si>
  <si>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</si>
  <si>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</si>
  <si>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</si>
  <si>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</si>
  <si>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</si>
  <si>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</si>
  <si>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</si>
  <si>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</si>
  <si>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</si>
  <si>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</si>
  <si>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</si>
  <si>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</si>
  <si>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</si>
  <si>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</si>
  <si>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</si>
  <si>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</si>
  <si>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</si>
  <si>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</si>
  <si>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</si>
  <si>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</si>
  <si>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</si>
  <si>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</si>
  <si>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</si>
  <si>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</si>
  <si>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</si>
  <si>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</si>
  <si>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</si>
  <si>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</si>
  <si>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</si>
  <si>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</si>
  <si>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</si>
  <si>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</si>
  <si>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</si>
  <si>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</si>
  <si>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</si>
  <si>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</si>
  <si>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</si>
  <si>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</si>
  <si>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</si>
  <si>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</si>
  <si>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</si>
  <si>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</si>
  <si>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</si>
  <si>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</si>
  <si>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</si>
  <si>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</si>
  <si>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</si>
  <si>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</si>
  <si>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</si>
  <si>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</si>
  <si>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</si>
  <si>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</si>
  <si>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</si>
  <si>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</si>
  <si>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</si>
  <si>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</si>
  <si>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</si>
  <si>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</si>
  <si>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</si>
  <si>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</si>
  <si>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</si>
  <si>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</si>
  <si>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</si>
  <si>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</si>
  <si>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</si>
  <si>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</si>
  <si>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</si>
  <si>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</si>
  <si>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</si>
  <si>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</si>
  <si>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</si>
  <si>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</si>
  <si>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</si>
  <si>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</si>
  <si>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</si>
  <si>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</si>
  <si>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</si>
  <si>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</si>
  <si>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</si>
  <si>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</si>
  <si>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</si>
  <si>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</si>
  <si>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</si>
  <si>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</si>
  <si>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</si>
  <si>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</si>
  <si>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</si>
  <si>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</si>
  <si>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</si>
  <si>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</si>
  <si>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</si>
  <si>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</si>
  <si>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</si>
  <si>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</si>
  <si>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</si>
  <si>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</si>
  <si>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</si>
  <si>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</si>
  <si>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</si>
  <si>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</si>
  <si>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</si>
  <si>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</si>
  <si>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</si>
  <si>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</si>
  <si>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</si>
  <si>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</si>
  <si>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</si>
  <si>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</si>
  <si>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</si>
  <si>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</si>
  <si>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</si>
  <si>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</si>
  <si>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</si>
  <si>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</si>
  <si>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</si>
  <si>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</si>
  <si>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</si>
  <si>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</si>
  <si>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</si>
  <si>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</si>
  <si>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</si>
  <si>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</si>
  <si>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</si>
  <si>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</si>
  <si>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</si>
  <si>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</si>
  <si>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</si>
  <si>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</si>
  <si>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</si>
  <si>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</si>
  <si>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</si>
  <si>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</si>
  <si>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</si>
  <si>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</si>
  <si>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</si>
  <si>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</si>
  <si>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</si>
  <si>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</si>
  <si>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</si>
  <si>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</si>
  <si>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</si>
  <si>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</si>
  <si>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</si>
  <si>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</si>
  <si>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</si>
  <si>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</si>
  <si>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</si>
  <si>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</si>
  <si>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</si>
  <si>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</si>
  <si>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</si>
  <si>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</si>
  <si>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</si>
  <si>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</si>
  <si>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</si>
  <si>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</si>
  <si>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</si>
  <si>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</si>
  <si>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</si>
  <si>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</si>
  <si>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</si>
  <si>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</si>
  <si>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</si>
  <si>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</si>
  <si>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</si>
  <si>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</si>
  <si>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</si>
  <si>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</si>
  <si>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</si>
  <si>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</si>
  <si>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</si>
  <si>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</si>
  <si>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</si>
  <si>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</si>
  <si>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</si>
  <si>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</si>
  <si>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</si>
  <si>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</si>
  <si>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</si>
  <si>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</si>
  <si>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</si>
  <si>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</si>
  <si>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</si>
  <si>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</si>
  <si>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</si>
  <si>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</si>
  <si>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</si>
  <si>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</si>
  <si>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</si>
  <si>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</si>
  <si>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</si>
  <si>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</si>
  <si>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</si>
  <si>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</si>
  <si>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</si>
  <si>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</si>
  <si>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</si>
  <si>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</si>
  <si>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</si>
  <si>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</si>
  <si>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</si>
  <si>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</si>
  <si>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</si>
  <si>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</si>
  <si>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</si>
  <si>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</si>
  <si>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</si>
  <si>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</si>
  <si>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</si>
  <si>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</si>
  <si>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</si>
  <si>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</si>
  <si>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</si>
  <si>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</si>
  <si>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</si>
  <si>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</si>
  <si>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</si>
  <si>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</si>
  <si>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</si>
  <si>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</si>
  <si>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</si>
  <si>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</si>
  <si>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</si>
  <si>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</si>
  <si>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</si>
  <si>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</si>
  <si>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</si>
  <si>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</si>
  <si>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</si>
  <si>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</si>
  <si>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</si>
  <si>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</si>
  <si>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</si>
  <si>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</si>
  <si>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</si>
  <si>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</si>
  <si>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</si>
  <si>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</si>
  <si>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</si>
  <si>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</si>
  <si>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</si>
  <si>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</si>
  <si>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</si>
  <si>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</si>
  <si>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</si>
  <si>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</si>
  <si>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</si>
  <si>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</si>
  <si>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</si>
  <si>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</si>
  <si>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</si>
  <si>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</si>
  <si>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</si>
  <si>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</si>
  <si>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</si>
  <si>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</si>
  <si>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</si>
  <si>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</si>
  <si>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</si>
  <si>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</si>
  <si>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</si>
  <si>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</si>
  <si>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</si>
  <si>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</si>
  <si>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</si>
  <si>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</si>
  <si>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</si>
  <si>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</si>
  <si>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</si>
  <si>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</si>
  <si>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</si>
  <si>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</si>
  <si>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</si>
  <si>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</si>
  <si>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</si>
  <si>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</si>
  <si>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</si>
  <si>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</si>
  <si>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</si>
  <si>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</si>
  <si>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</si>
  <si>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</si>
  <si>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</si>
  <si>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</si>
  <si>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</si>
  <si>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</si>
  <si>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</si>
  <si>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</si>
  <si>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</si>
  <si>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</si>
  <si>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</si>
  <si>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</si>
  <si>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</si>
  <si>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</si>
  <si>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</si>
  <si>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</si>
  <si>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</si>
  <si>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</si>
  <si>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</si>
  <si>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</si>
  <si>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</si>
  <si>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</si>
  <si>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</si>
  <si>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</si>
  <si>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</si>
  <si>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</si>
  <si>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</si>
  <si>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</si>
  <si>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</si>
  <si>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</si>
  <si>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</si>
  <si>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</si>
  <si>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</si>
  <si>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</si>
  <si>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</si>
  <si>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</si>
  <si>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</si>
  <si>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</si>
  <si>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</si>
  <si>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</si>
  <si>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</si>
  <si>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</si>
  <si>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</si>
  <si>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</si>
  <si>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</si>
  <si>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</si>
  <si>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</si>
  <si>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</si>
  <si>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</si>
  <si>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</si>
  <si>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</si>
  <si>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</si>
  <si>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</si>
  <si>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</si>
  <si>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</si>
  <si>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</si>
  <si>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</si>
  <si>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</si>
  <si>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</si>
  <si>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</si>
  <si>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</si>
  <si>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</si>
  <si>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</si>
  <si>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</si>
  <si>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</si>
  <si>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</si>
  <si>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</si>
  <si>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</si>
  <si>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</si>
  <si>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</si>
  <si>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</si>
  <si>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</si>
  <si>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</si>
  <si>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</si>
  <si>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</si>
  <si>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</si>
  <si>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</si>
  <si>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</si>
  <si>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</si>
  <si>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</si>
  <si>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</si>
  <si>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</si>
  <si>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</si>
  <si>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</si>
  <si>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</si>
  <si>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</si>
  <si>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</si>
  <si>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</si>
  <si>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</si>
  <si>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</si>
  <si>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</si>
  <si>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</si>
  <si>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</si>
  <si>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</si>
  <si>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</si>
  <si>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</si>
  <si>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</si>
  <si>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</si>
  <si>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</si>
  <si>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</si>
  <si>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</si>
  <si>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</si>
  <si>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</si>
  <si>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</si>
  <si>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</si>
  <si>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</si>
  <si>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</si>
  <si>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</si>
  <si>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</si>
  <si>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</si>
  <si>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</si>
  <si>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</si>
  <si>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</si>
  <si>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</si>
  <si>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</si>
  <si>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</si>
  <si>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</si>
  <si>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</si>
  <si>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</si>
  <si>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</si>
  <si>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</si>
  <si>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</si>
  <si>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</si>
  <si>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</si>
  <si>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</si>
  <si>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</si>
  <si>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</si>
  <si>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</si>
  <si>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</si>
  <si>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</si>
  <si>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</si>
  <si>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</si>
  <si>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</si>
  <si>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</si>
  <si>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</si>
  <si>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</si>
  <si>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</si>
  <si>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</si>
  <si>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</si>
  <si>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</si>
  <si>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</si>
  <si>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</si>
  <si>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</si>
  <si>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</si>
  <si>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</si>
  <si>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</si>
  <si>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</si>
  <si>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</si>
  <si>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</si>
  <si>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</si>
  <si>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</si>
  <si>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</si>
  <si>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</si>
  <si>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</si>
  <si>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</si>
  <si>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</si>
  <si>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</si>
  <si>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</si>
  <si>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</si>
  <si>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</si>
  <si>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</si>
  <si>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</si>
  <si>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</si>
  <si>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</si>
  <si>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</si>
  <si>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</si>
  <si>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</si>
  <si>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</si>
  <si>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</si>
  <si>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</si>
  <si>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</si>
  <si>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</si>
  <si>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</si>
  <si>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</si>
  <si>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</si>
  <si>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</si>
  <si>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</si>
  <si>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</si>
  <si>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</si>
  <si>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</si>
  <si>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</si>
  <si>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</si>
  <si>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</si>
  <si>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</si>
  <si>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</si>
  <si>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</si>
  <si>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</si>
  <si>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</si>
  <si>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</si>
  <si>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</si>
  <si>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</si>
  <si>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</si>
  <si>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</si>
  <si>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</si>
  <si>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</si>
  <si>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</si>
  <si>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</si>
  <si>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</si>
  <si>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</si>
  <si>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</si>
  <si>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</si>
  <si>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</si>
  <si>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</si>
  <si>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</si>
  <si>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</si>
  <si>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</si>
  <si>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</si>
  <si>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</si>
  <si>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</si>
  <si>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</si>
  <si>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</si>
  <si>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</si>
  <si>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</si>
  <si>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</si>
  <si>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</si>
  <si>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</si>
  <si>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</si>
  <si>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</si>
  <si>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</si>
  <si>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</si>
  <si>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</si>
  <si>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</si>
  <si>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</si>
  <si>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</si>
  <si>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</si>
  <si>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</si>
  <si>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</si>
  <si>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</si>
  <si>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</si>
  <si>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</si>
  <si>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</si>
  <si>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</si>
  <si>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</si>
  <si>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</si>
  <si>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</si>
  <si>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</si>
  <si>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</si>
  <si>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</si>
  <si>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</si>
  <si>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</si>
  <si>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</si>
  <si>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</si>
  <si>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</si>
  <si>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</si>
  <si>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</si>
  <si>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</si>
  <si>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</si>
  <si>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</si>
  <si>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</si>
  <si>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</si>
  <si>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</si>
  <si>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</si>
  <si>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</si>
  <si>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</si>
  <si>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</si>
  <si>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</si>
  <si>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</si>
  <si>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</si>
  <si>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</si>
  <si>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</si>
  <si>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</si>
  <si>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</si>
  <si>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</si>
  <si>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</si>
  <si>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</si>
  <si>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</si>
  <si>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</si>
  <si>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</si>
  <si>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</si>
  <si>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</si>
  <si>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</si>
  <si>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</si>
  <si>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</si>
  <si>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</si>
  <si>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</si>
  <si>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</si>
  <si>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</si>
  <si>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</si>
  <si>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</si>
  <si>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</si>
  <si>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</si>
  <si>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</si>
  <si>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</si>
  <si>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</si>
  <si>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</si>
  <si>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</si>
  <si>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</si>
  <si>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</si>
  <si>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</si>
  <si>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</si>
  <si>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</si>
  <si>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</si>
  <si>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</si>
  <si>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</si>
  <si>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</si>
  <si>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</si>
  <si>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</si>
  <si>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</si>
  <si>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</si>
  <si>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</si>
  <si>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</si>
  <si>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</si>
  <si>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</si>
  <si>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</si>
  <si>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</si>
  <si>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</si>
  <si>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</si>
  <si>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</si>
  <si>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</si>
  <si>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</si>
  <si>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</si>
  <si>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</si>
  <si>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</si>
  <si>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</si>
  <si>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</si>
  <si>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</si>
  <si>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</si>
  <si>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</si>
  <si>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</si>
  <si>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</si>
  <si>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</si>
  <si>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</si>
  <si>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</si>
  <si>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</si>
  <si>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</si>
  <si>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</si>
  <si>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</si>
  <si>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</si>
  <si>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</si>
  <si>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</si>
  <si>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</si>
  <si>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</si>
  <si>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</si>
  <si>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</si>
  <si>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</si>
  <si>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</si>
  <si>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</si>
  <si>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</si>
  <si>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</si>
  <si>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</si>
  <si>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</si>
  <si>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</si>
  <si>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</si>
  <si>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</si>
  <si>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</si>
  <si>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</si>
  <si>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</si>
  <si>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</si>
  <si>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</si>
  <si>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</si>
  <si>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</si>
  <si>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</si>
  <si>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</si>
  <si>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</si>
  <si>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</si>
  <si>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</si>
  <si>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</si>
  <si>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</si>
  <si>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</si>
  <si>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</si>
  <si>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</si>
  <si>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</si>
  <si>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</si>
  <si>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</si>
  <si>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</si>
  <si>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</si>
  <si>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</si>
  <si>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</si>
  <si>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</si>
  <si>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</si>
  <si>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</si>
  <si>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</si>
  <si>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</si>
  <si>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</si>
  <si>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</si>
  <si>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</si>
  <si>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</si>
  <si>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</si>
  <si>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</si>
  <si>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</si>
  <si>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</si>
  <si>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</si>
  <si>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</si>
  <si>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</si>
  <si>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</si>
  <si>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</si>
  <si>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</si>
  <si>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</si>
  <si>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</si>
  <si>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</si>
  <si>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</si>
  <si>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</si>
  <si>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</si>
  <si>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</si>
  <si>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</si>
  <si>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</si>
  <si>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</si>
  <si>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</si>
  <si>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</si>
  <si>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</si>
  <si>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</si>
  <si>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</si>
  <si>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</si>
  <si>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</si>
  <si>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</si>
  <si>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</si>
  <si>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</si>
  <si>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</si>
  <si>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</si>
  <si>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</si>
  <si>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</si>
  <si>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</si>
  <si>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</si>
  <si>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</si>
  <si>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</si>
  <si>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</si>
  <si>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</si>
  <si>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</si>
  <si>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</si>
  <si>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</si>
  <si>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</si>
  <si>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</si>
  <si>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</si>
  <si>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</si>
  <si>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</si>
  <si>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</si>
  <si>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</si>
  <si>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</si>
  <si>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</si>
  <si>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</si>
  <si>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</si>
  <si>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</si>
  <si>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</si>
  <si>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</si>
  <si>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</si>
  <si>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</si>
  <si>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</si>
  <si>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</si>
  <si>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</si>
  <si>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</si>
  <si>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</si>
  <si>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</si>
  <si>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</si>
  <si>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</si>
  <si>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</si>
  <si>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</si>
  <si>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</si>
  <si>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</si>
  <si>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</si>
  <si>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</si>
  <si>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</si>
  <si>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</si>
  <si>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</si>
  <si>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</si>
  <si>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</si>
  <si>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</si>
  <si>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</si>
  <si>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</si>
  <si>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</si>
  <si>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</si>
  <si>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</si>
  <si>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</si>
  <si>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</si>
  <si>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</si>
  <si>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</si>
  <si>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</si>
  <si>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</si>
  <si>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</si>
  <si>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</si>
  <si>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</si>
  <si>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</si>
  <si>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</si>
  <si>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</si>
  <si>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</si>
  <si>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</si>
  <si>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</si>
  <si>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</si>
  <si>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</si>
  <si>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</si>
  <si>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</si>
  <si>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</si>
  <si>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</si>
  <si>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</si>
  <si>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</si>
  <si>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</si>
  <si>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</si>
  <si>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</si>
  <si>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</si>
  <si>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</si>
  <si>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</si>
  <si>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</si>
  <si>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</si>
  <si>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</si>
  <si>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</si>
  <si>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</si>
  <si>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</si>
  <si>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</si>
  <si>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</si>
  <si>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</si>
  <si>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</si>
  <si>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</si>
  <si>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</si>
  <si>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</si>
  <si>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</si>
  <si>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</si>
  <si>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</si>
  <si>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</si>
  <si>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</si>
  <si>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</si>
  <si>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</si>
  <si>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</si>
  <si>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</si>
  <si>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</si>
  <si>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</si>
  <si>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</si>
  <si>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</si>
  <si>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</si>
  <si>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</si>
  <si>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</si>
  <si>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</si>
  <si>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</si>
  <si>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</si>
  <si>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</si>
  <si>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</si>
  <si>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</si>
  <si>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</si>
  <si>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</si>
  <si>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</si>
  <si>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</si>
  <si>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</si>
  <si>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</si>
  <si>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</si>
  <si>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</si>
  <si>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</si>
  <si>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</si>
  <si>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</si>
  <si>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</si>
  <si>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</si>
  <si>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</si>
  <si>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</si>
  <si>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</si>
  <si>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</si>
  <si>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</si>
  <si>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</si>
  <si>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</si>
  <si>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</si>
  <si>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</si>
  <si>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</si>
  <si>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</si>
  <si>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</si>
  <si>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</si>
  <si>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</si>
  <si>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</si>
  <si>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</si>
  <si>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</si>
  <si>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</si>
  <si>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</si>
  <si>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</si>
  <si>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</si>
  <si>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</si>
  <si>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</si>
  <si>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</si>
  <si>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</si>
  <si>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</si>
  <si>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</si>
  <si>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</si>
  <si>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</si>
  <si>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</si>
  <si>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</si>
  <si>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</si>
  <si>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</si>
  <si>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</si>
  <si>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</si>
  <si>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</si>
  <si>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</si>
  <si>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</si>
  <si>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</si>
  <si>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</si>
  <si>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</si>
  <si>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</si>
  <si>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</si>
  <si>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</si>
  <si>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</si>
  <si>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</si>
  <si>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</si>
  <si>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</si>
  <si>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</si>
  <si>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</si>
  <si>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</si>
  <si>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</si>
  <si>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</si>
  <si>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</si>
  <si>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</si>
  <si>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</si>
  <si>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</si>
  <si>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</si>
  <si>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</si>
  <si>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</si>
  <si>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</si>
  <si>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</si>
  <si>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</si>
  <si>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</si>
  <si>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</si>
  <si>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</si>
  <si>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</si>
  <si>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</si>
  <si>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</si>
  <si>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</si>
  <si>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</si>
  <si>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</si>
  <si>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</si>
  <si>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</si>
  <si>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</si>
  <si>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</si>
  <si>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</si>
  <si>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</si>
  <si>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</si>
  <si>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</si>
  <si>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</si>
  <si>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</si>
  <si>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</si>
  <si>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</si>
  <si>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</si>
  <si>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</si>
  <si>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</si>
  <si>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</si>
  <si>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</si>
  <si>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</si>
  <si>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</si>
  <si>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</si>
  <si>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</si>
  <si>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</si>
  <si>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</si>
  <si>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</si>
  <si>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</si>
  <si>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</si>
  <si>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</si>
  <si>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</si>
  <si>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</si>
  <si>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</si>
  <si>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</si>
  <si>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</si>
  <si>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</si>
  <si>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</si>
  <si>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</si>
  <si>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</si>
  <si>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</si>
  <si>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</si>
  <si>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</si>
  <si>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</si>
  <si>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</si>
  <si>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</si>
  <si>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</si>
  <si>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</si>
  <si>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</si>
  <si>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</si>
  <si>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</si>
  <si>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</si>
  <si>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</si>
  <si>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</si>
  <si>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</si>
  <si>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</si>
  <si>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</si>
  <si>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</si>
  <si>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</si>
  <si>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</si>
  <si>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</si>
  <si>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</si>
  <si>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</si>
  <si>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</si>
  <si>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</si>
  <si>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</si>
  <si>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</si>
  <si>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</si>
  <si>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</si>
  <si>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</si>
  <si>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</si>
  <si>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</si>
  <si>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</si>
  <si>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</si>
  <si>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</si>
  <si>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</si>
  <si>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</si>
  <si>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</si>
  <si>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</si>
  <si>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</si>
  <si>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</si>
  <si>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</si>
  <si>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</si>
  <si>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</si>
  <si>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</si>
  <si>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</si>
  <si>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</si>
  <si>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</si>
  <si>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</si>
  <si>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</si>
  <si>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</si>
  <si>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</si>
  <si>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</si>
  <si>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</si>
  <si>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</si>
  <si>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</si>
  <si>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</si>
  <si>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</si>
  <si>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</si>
  <si>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</si>
  <si>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</si>
  <si>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</si>
  <si>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</si>
  <si>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</si>
  <si>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</si>
  <si>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</si>
  <si>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</si>
  <si>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</si>
  <si>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</si>
  <si>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</si>
  <si>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</si>
  <si>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</si>
  <si>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</si>
  <si>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</si>
  <si>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</si>
  <si>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</si>
  <si>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</si>
  <si>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</si>
  <si>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</si>
  <si>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</si>
  <si>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</si>
  <si>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</si>
  <si>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</si>
  <si>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</si>
  <si>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</si>
  <si>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</si>
  <si>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</si>
  <si>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</si>
  <si>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</si>
  <si>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</si>
  <si>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</si>
  <si>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</si>
  <si>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</si>
  <si>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</si>
  <si>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</si>
  <si>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</si>
  <si>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</si>
  <si>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</si>
  <si>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</si>
  <si>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</si>
  <si>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</si>
  <si>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</si>
  <si>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</si>
  <si>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</si>
  <si>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</si>
  <si>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</si>
  <si>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</si>
  <si>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</si>
  <si>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</si>
  <si>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</si>
  <si>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</si>
  <si>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</si>
  <si>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</si>
  <si>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</si>
  <si>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</si>
  <si>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</si>
  <si>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</si>
  <si>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</si>
  <si>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</si>
  <si>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</si>
  <si>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</si>
  <si>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</si>
  <si>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</si>
  <si>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</si>
  <si>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</si>
  <si>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</si>
  <si>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</si>
  <si>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</si>
  <si>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</si>
  <si>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</si>
  <si>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</si>
  <si>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</si>
  <si>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</si>
  <si>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</si>
  <si>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</si>
  <si>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</si>
  <si>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</si>
  <si>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</si>
  <si>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</si>
  <si>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</si>
  <si>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</si>
  <si>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</si>
  <si>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</si>
  <si>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</si>
  <si>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</si>
  <si>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</si>
  <si>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</si>
  <si>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</si>
  <si>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</si>
  <si>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</si>
  <si>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</si>
  <si>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</si>
  <si>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</si>
  <si>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</si>
  <si>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</si>
  <si>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</si>
  <si>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</si>
  <si>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</si>
  <si>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</si>
  <si>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</si>
  <si>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</si>
  <si>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</si>
  <si>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</si>
  <si>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</si>
  <si>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</si>
  <si>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</si>
  <si>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</si>
  <si>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</si>
  <si>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</si>
  <si>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</si>
  <si>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</si>
  <si>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</si>
  <si>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</si>
  <si>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</si>
  <si>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</si>
  <si>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</si>
  <si>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</si>
  <si>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</si>
  <si>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</si>
  <si>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</si>
  <si>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</si>
  <si>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</si>
  <si>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</si>
  <si>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</si>
  <si>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</si>
  <si>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</si>
  <si>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</si>
  <si>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</si>
  <si>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</si>
  <si>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</si>
  <si>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</si>
  <si>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</si>
  <si>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</si>
  <si>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</si>
  <si>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</si>
  <si>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</si>
  <si>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</si>
  <si>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</si>
  <si>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</si>
  <si>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</si>
  <si>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</si>
  <si>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</si>
  <si>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</si>
  <si>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</si>
  <si>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</si>
  <si>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</si>
  <si>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</si>
  <si>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</si>
  <si>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</si>
  <si>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</si>
  <si>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</si>
  <si>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</si>
  <si>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</si>
  <si>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</si>
  <si>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</si>
  <si>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</si>
  <si>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</si>
  <si>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</si>
  <si>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</si>
  <si>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</si>
  <si>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</si>
  <si>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</si>
  <si>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</si>
  <si>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</si>
  <si>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</si>
  <si>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</si>
  <si>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</si>
  <si>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</si>
  <si>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</si>
  <si>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</si>
  <si>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</si>
  <si>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</si>
  <si>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</si>
  <si>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</si>
  <si>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</si>
  <si>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</si>
  <si>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</si>
  <si>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</si>
  <si>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</si>
  <si>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</si>
  <si>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</si>
  <si>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</si>
  <si>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</si>
  <si>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</si>
  <si>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</si>
  <si>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</si>
  <si>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</si>
  <si>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</si>
  <si>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</si>
  <si>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</si>
  <si>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</si>
  <si>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</si>
  <si>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</si>
  <si>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</si>
  <si>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</si>
  <si>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</si>
  <si>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</si>
  <si>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</si>
  <si>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</si>
  <si>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</si>
  <si>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</si>
  <si>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</si>
  <si>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</si>
  <si>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</si>
  <si>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</si>
  <si>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</si>
  <si>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</si>
  <si>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</si>
  <si>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</si>
  <si>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</si>
  <si>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</si>
  <si>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</si>
  <si>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</si>
  <si>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</si>
  <si>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</si>
  <si>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</si>
  <si>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</si>
  <si>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</si>
  <si>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</si>
  <si>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</si>
  <si>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</si>
  <si>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</si>
  <si>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</si>
  <si>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</si>
  <si>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</si>
  <si>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</si>
  <si>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</si>
  <si>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</si>
  <si>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</si>
  <si>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</si>
  <si>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</si>
  <si>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</si>
  <si>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</si>
  <si>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</si>
  <si>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</si>
  <si>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</si>
  <si>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</si>
  <si>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</si>
  <si>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</si>
  <si>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</si>
  <si>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</si>
  <si>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</si>
  <si>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</si>
  <si>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</si>
  <si>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</si>
  <si>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</si>
  <si>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</si>
  <si>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</si>
  <si>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</si>
  <si>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</si>
  <si>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</si>
  <si>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</si>
  <si>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</si>
  <si>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</si>
  <si>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</si>
  <si>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</si>
  <si>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</si>
  <si>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</si>
  <si>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</si>
  <si>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</si>
  <si>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</si>
  <si>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</si>
  <si>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</si>
  <si>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</si>
  <si>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</si>
  <si>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</si>
  <si>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</si>
  <si>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</si>
  <si>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</si>
  <si>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</si>
  <si>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</si>
  <si>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</si>
  <si>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</si>
  <si>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</si>
  <si>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</si>
  <si>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</si>
  <si>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</si>
  <si>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</si>
  <si>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</si>
  <si>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</si>
  <si>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</si>
  <si>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</si>
  <si>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</si>
  <si>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</si>
  <si>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</si>
  <si>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</si>
  <si>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</si>
  <si>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</si>
  <si>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</si>
  <si>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</si>
  <si>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</si>
  <si>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</si>
  <si>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</si>
  <si>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</si>
  <si>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</si>
  <si>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</si>
  <si>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</si>
  <si>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</si>
  <si>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</si>
  <si>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</si>
  <si>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</si>
  <si>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</si>
  <si>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</si>
  <si>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</si>
  <si>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</si>
  <si>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</si>
  <si>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</si>
  <si>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</si>
  <si>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</si>
  <si>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</si>
  <si>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</si>
  <si>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</si>
  <si>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</si>
  <si>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</si>
  <si>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</si>
  <si>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</si>
  <si>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</si>
  <si>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</si>
  <si>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</si>
  <si>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</si>
  <si>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</si>
  <si>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</si>
  <si>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</si>
  <si>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</si>
  <si>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</si>
  <si>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</si>
  <si>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</si>
  <si>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</si>
  <si>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</si>
  <si>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</si>
  <si>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</si>
  <si>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</si>
  <si>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</si>
  <si>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</si>
  <si>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</si>
  <si>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</si>
  <si>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</si>
  <si>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</si>
  <si>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</si>
  <si>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</si>
  <si>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</si>
  <si>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</si>
  <si>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</si>
  <si>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</si>
  <si>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</si>
  <si>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</si>
  <si>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</si>
  <si>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</si>
  <si>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</si>
  <si>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</si>
  <si>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</si>
  <si>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</si>
  <si>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</si>
  <si>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</si>
  <si>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</si>
  <si>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</si>
  <si>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</si>
  <si>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</si>
  <si>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</si>
  <si>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</si>
  <si>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</si>
  <si>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</si>
  <si>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</si>
  <si>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</si>
  <si>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</si>
  <si>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</si>
  <si>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</si>
  <si>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</si>
  <si>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</si>
  <si>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</si>
  <si>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</si>
  <si>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</si>
  <si>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</si>
  <si>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</si>
  <si>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</si>
  <si>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</si>
  <si>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</si>
  <si>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</si>
  <si>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</si>
  <si>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</si>
  <si>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</si>
  <si>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</si>
  <si>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</si>
  <si>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</si>
  <si>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</si>
  <si>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</si>
  <si>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</si>
  <si>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</si>
  <si>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</si>
  <si>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</si>
  <si>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</si>
  <si>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</si>
  <si>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</si>
  <si>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</si>
  <si>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</si>
  <si>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</si>
  <si>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</si>
  <si>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</si>
  <si>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</si>
  <si>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</si>
  <si>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</si>
  <si>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</si>
  <si>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</si>
  <si>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</si>
  <si>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</si>
  <si>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</si>
  <si>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</si>
  <si>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</si>
  <si>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</si>
  <si>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</si>
  <si>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</si>
  <si>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</si>
  <si>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</si>
  <si>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</si>
  <si>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</si>
  <si>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</si>
  <si>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</si>
  <si>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</si>
  <si>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</si>
  <si>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</si>
  <si>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</si>
  <si>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</si>
  <si>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</si>
  <si>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</si>
  <si>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</si>
  <si>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</si>
  <si>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</si>
  <si>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</si>
  <si>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</si>
  <si>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</si>
  <si>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</si>
  <si>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</si>
  <si>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</si>
  <si>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</si>
  <si>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</si>
  <si>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</si>
  <si>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</si>
  <si>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</si>
  <si>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</si>
  <si>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</si>
  <si>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</si>
  <si>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</si>
  <si>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</si>
  <si>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</si>
  <si>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</si>
  <si>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</si>
  <si>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</si>
  <si>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</si>
  <si>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</si>
  <si>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</si>
  <si>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</si>
  <si>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</si>
  <si>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</si>
  <si>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</si>
  <si>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</si>
  <si>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</si>
  <si>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</si>
  <si>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</si>
  <si>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</si>
  <si>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</si>
  <si>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</si>
  <si>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</si>
  <si>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</si>
  <si>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</si>
  <si>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</si>
  <si>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</si>
  <si>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</si>
  <si>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</si>
  <si>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</si>
  <si>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</si>
  <si>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</si>
  <si>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</si>
  <si>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</si>
  <si>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</si>
  <si>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</si>
  <si>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</si>
  <si>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</si>
  <si>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</si>
  <si>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</si>
  <si>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</si>
  <si>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</si>
  <si>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</si>
  <si>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</si>
  <si>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</si>
  <si>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</si>
  <si>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</si>
  <si>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</si>
  <si>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</si>
  <si>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</si>
  <si>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</si>
  <si>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</si>
  <si>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</si>
  <si>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</si>
  <si>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</si>
  <si>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</si>
  <si>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</si>
  <si>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</si>
  <si>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</si>
  <si>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</si>
  <si>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</si>
  <si>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</si>
  <si>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</si>
  <si>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</si>
  <si>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</si>
  <si>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</si>
  <si>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</si>
  <si>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</si>
  <si>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</si>
  <si>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</si>
  <si>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</si>
  <si>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</si>
  <si>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</si>
  <si>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</si>
  <si>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</si>
  <si>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</si>
  <si>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</si>
  <si>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</si>
  <si>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</si>
  <si>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</si>
  <si>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</si>
  <si>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</si>
  <si>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</si>
  <si>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</si>
  <si>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</si>
  <si>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</si>
  <si>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</si>
  <si>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</si>
  <si>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</si>
  <si>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</si>
  <si>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</si>
  <si>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</si>
  <si>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</si>
  <si>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</si>
  <si>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</si>
  <si>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</si>
  <si>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</si>
  <si>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</si>
  <si>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</si>
  <si>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</si>
  <si>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</si>
  <si>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</si>
  <si>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</si>
  <si>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</si>
  <si>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</si>
  <si>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</si>
  <si>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</si>
  <si>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</si>
  <si>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</si>
  <si>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</si>
  <si>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</si>
  <si>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</si>
  <si>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</si>
  <si>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</si>
  <si>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</si>
  <si>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</si>
  <si>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</si>
  <si>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</si>
  <si>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</si>
  <si>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</si>
  <si>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</si>
  <si>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</si>
  <si>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</si>
  <si>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</si>
  <si>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</si>
  <si>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</si>
  <si>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</si>
  <si>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</si>
  <si>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</si>
  <si>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</si>
  <si>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</si>
  <si>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</si>
  <si>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</si>
  <si>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</si>
  <si>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</si>
  <si>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</si>
  <si>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</si>
  <si>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</si>
  <si>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</si>
  <si>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</si>
  <si>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</si>
  <si>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</si>
  <si>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</si>
  <si>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</si>
  <si>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</si>
  <si>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</si>
  <si>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</si>
  <si>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</si>
  <si>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</si>
  <si>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</si>
  <si>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</si>
  <si>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</si>
  <si>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</si>
  <si>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</si>
  <si>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</si>
  <si>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</si>
  <si>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</si>
  <si>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</si>
  <si>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</si>
  <si>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</si>
  <si>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</si>
  <si>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</si>
  <si>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</si>
  <si>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</si>
  <si>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</si>
  <si>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</si>
  <si>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</si>
  <si>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</si>
  <si>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</si>
  <si>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</si>
  <si>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</si>
  <si>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</si>
  <si>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</si>
  <si>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</si>
  <si>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</si>
  <si>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</si>
  <si>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</si>
  <si>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</si>
  <si>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</si>
  <si>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</si>
  <si>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</si>
  <si>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</si>
  <si>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</si>
  <si>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</si>
  <si>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</si>
  <si>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</si>
  <si>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</si>
  <si>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</si>
  <si>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</si>
  <si>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</si>
  <si>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</si>
  <si>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</si>
  <si>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</si>
  <si>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</si>
  <si>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</si>
  <si>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</si>
  <si>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</si>
  <si>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</si>
  <si>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</si>
  <si>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</si>
  <si>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</si>
  <si>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</si>
  <si>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</si>
  <si>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</si>
  <si>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</si>
  <si>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</si>
  <si>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</si>
  <si>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</si>
  <si>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</si>
  <si>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</si>
  <si>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</si>
  <si>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</si>
  <si>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</si>
  <si>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</si>
  <si>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</si>
  <si>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</si>
  <si>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</si>
  <si>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</si>
  <si>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</si>
  <si>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</si>
  <si>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</si>
  <si>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</si>
  <si>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</si>
  <si>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</si>
  <si>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</si>
  <si>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</si>
  <si>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</si>
  <si>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</si>
  <si>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</si>
  <si>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</si>
  <si>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</si>
  <si>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</si>
  <si>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</si>
  <si>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</si>
  <si>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</si>
  <si>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</si>
  <si>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</si>
  <si>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</si>
  <si>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</si>
  <si>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</si>
  <si>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</si>
  <si>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</si>
  <si>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</si>
  <si>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</si>
  <si>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</si>
  <si>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</si>
  <si>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</si>
  <si>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</si>
  <si>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</si>
  <si>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</si>
  <si>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</si>
  <si>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</si>
  <si>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</si>
  <si>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</si>
  <si>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</si>
  <si>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</si>
  <si>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</si>
  <si>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</si>
  <si>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</si>
  <si>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</si>
  <si>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</si>
  <si>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</si>
  <si>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</si>
  <si>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</si>
  <si>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</si>
  <si>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</si>
  <si>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</si>
  <si>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</si>
  <si>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</si>
  <si>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</si>
  <si>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</si>
  <si>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</si>
  <si>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</si>
  <si>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</si>
  <si>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</si>
  <si>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</si>
  <si>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</si>
  <si>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</si>
  <si>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</si>
  <si>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</si>
  <si>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</si>
  <si>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</si>
  <si>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</si>
  <si>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</si>
  <si>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</si>
  <si>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</si>
  <si>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</si>
  <si>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</si>
  <si>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</si>
  <si>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</si>
  <si>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</si>
  <si>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</si>
  <si>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</si>
  <si>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</si>
  <si>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</si>
  <si>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</si>
  <si>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</si>
  <si>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</si>
  <si>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</si>
  <si>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</si>
  <si>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</si>
  <si>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</si>
  <si>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</si>
  <si>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</si>
  <si>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</si>
  <si>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</si>
  <si>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</si>
  <si>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</si>
  <si>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</si>
  <si>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</si>
  <si>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</si>
  <si>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</si>
  <si>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</si>
  <si>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</si>
  <si>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</si>
  <si>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</si>
  <si>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</si>
  <si>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</si>
  <si>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</si>
  <si>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</si>
  <si>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</si>
  <si>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</si>
  <si>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</si>
  <si>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</si>
  <si>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</si>
  <si>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</si>
  <si>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</si>
  <si>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</si>
  <si>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</si>
  <si>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</si>
  <si>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</si>
  <si>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</si>
  <si>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</si>
  <si>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</si>
  <si>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</si>
  <si>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</si>
  <si>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</si>
  <si>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</si>
  <si>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</si>
  <si>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</si>
  <si>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</si>
  <si>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</si>
  <si>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</si>
  <si>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</si>
  <si>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</si>
  <si>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</si>
  <si>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</si>
  <si>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</si>
  <si>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</si>
  <si>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</si>
  <si>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</si>
  <si>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</si>
  <si>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</si>
  <si>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</si>
  <si>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</si>
  <si>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</si>
  <si>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</si>
  <si>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</si>
  <si>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</si>
  <si>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</si>
  <si>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</si>
  <si>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</si>
  <si>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</si>
  <si>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</si>
  <si>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</si>
  <si>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</si>
  <si>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</si>
  <si>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</si>
  <si>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</si>
  <si>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</si>
  <si>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</si>
  <si>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</si>
  <si>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</si>
  <si>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</si>
  <si>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</si>
  <si>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</si>
  <si>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</si>
  <si>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</si>
  <si>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</si>
  <si>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</si>
  <si>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</si>
  <si>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</si>
  <si>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</si>
  <si>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</si>
  <si>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</si>
  <si>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</si>
  <si>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</si>
  <si>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</si>
  <si>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</si>
  <si>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</si>
  <si>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</si>
  <si>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</si>
  <si>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</si>
  <si>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</si>
  <si>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</si>
  <si>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</si>
  <si>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</si>
  <si>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</si>
  <si>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</si>
  <si>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</si>
  <si>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</si>
  <si>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</si>
  <si>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</si>
  <si>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</si>
  <si>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</si>
  <si>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</si>
  <si>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</si>
  <si>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</si>
  <si>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</si>
  <si>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</si>
  <si>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</si>
  <si>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</si>
  <si>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</si>
  <si>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</si>
  <si>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</si>
  <si>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</si>
  <si>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</si>
  <si>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</si>
  <si>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</si>
  <si>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</si>
  <si>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</si>
  <si>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</si>
  <si>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</si>
  <si>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</si>
  <si>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</si>
  <si>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</si>
  <si>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</si>
  <si>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</si>
  <si>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</si>
  <si>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</si>
  <si>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</si>
  <si>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</si>
  <si>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</si>
  <si>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</si>
  <si>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</si>
  <si>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</si>
  <si>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</si>
  <si>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</si>
  <si>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</si>
  <si>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</si>
  <si>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</si>
  <si>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</si>
  <si>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</si>
  <si>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</si>
  <si>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</si>
  <si>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</si>
  <si>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</si>
  <si>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</si>
  <si>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</si>
  <si>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</si>
  <si>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</si>
  <si>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</si>
  <si>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</si>
  <si>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</si>
  <si>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</si>
  <si>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</si>
  <si>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</si>
  <si>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</si>
  <si>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</si>
  <si>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</si>
  <si>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</si>
  <si>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</si>
  <si>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</si>
  <si>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</si>
  <si>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</si>
  <si>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</si>
  <si>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</si>
  <si>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</si>
  <si>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</si>
  <si>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</si>
  <si>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</si>
  <si>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</si>
  <si>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</si>
  <si>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</si>
  <si>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</si>
  <si>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</si>
  <si>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</si>
  <si>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</si>
  <si>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</si>
  <si>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</si>
  <si>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</si>
  <si>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</si>
  <si>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</si>
  <si>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</si>
  <si>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</si>
  <si>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</si>
  <si>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</si>
  <si>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</si>
  <si>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</si>
  <si>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</si>
  <si>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</si>
  <si>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</si>
  <si>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</si>
  <si>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</si>
  <si>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</si>
  <si>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</si>
  <si>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</si>
  <si>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</si>
  <si>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</si>
  <si>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</si>
  <si>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</si>
  <si>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</si>
  <si>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</si>
  <si>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</si>
  <si>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</si>
  <si>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</si>
  <si>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</si>
  <si>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</si>
  <si>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</si>
  <si>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</si>
  <si>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</si>
  <si>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</si>
  <si>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</si>
  <si>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</si>
  <si>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</si>
  <si>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</si>
  <si>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</si>
  <si>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</si>
  <si>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</si>
  <si>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</si>
  <si>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</si>
  <si>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</si>
  <si>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</si>
  <si>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</si>
  <si>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</si>
  <si>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</si>
  <si>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</si>
  <si>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</si>
  <si>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</si>
  <si>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</si>
  <si>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</si>
  <si>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</si>
  <si>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</si>
  <si>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</si>
  <si>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</si>
  <si>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</si>
  <si>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</si>
  <si>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</si>
  <si>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</si>
  <si>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</si>
  <si>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</si>
  <si>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</si>
  <si>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</si>
  <si>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</si>
  <si>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</si>
  <si>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</si>
  <si>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</si>
  <si>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</si>
  <si>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</si>
  <si>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</si>
  <si>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</si>
  <si>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</si>
  <si>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</si>
  <si>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</si>
  <si>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</si>
  <si>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</si>
  <si>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</si>
  <si>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</si>
  <si>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</si>
  <si>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</si>
  <si>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</si>
  <si>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</si>
  <si>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</si>
  <si>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</si>
  <si>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</si>
  <si>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</si>
  <si>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</si>
  <si>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</si>
  <si>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</si>
  <si>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</si>
  <si>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</si>
  <si>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</si>
  <si>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</si>
  <si>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</si>
  <si>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</si>
  <si>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</si>
  <si>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</si>
  <si>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</si>
  <si>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</si>
  <si>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</si>
  <si>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</si>
  <si>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</si>
  <si>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</si>
  <si>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</si>
  <si>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</si>
  <si>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</si>
  <si>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</si>
  <si>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</si>
  <si>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</si>
  <si>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</si>
  <si>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</si>
  <si>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</si>
  <si>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</si>
  <si>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</si>
  <si>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</si>
  <si>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</si>
  <si>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</si>
  <si>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</si>
  <si>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</si>
  <si>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</si>
  <si>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</si>
  <si>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</si>
  <si>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</si>
  <si>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</si>
  <si>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</si>
  <si>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</si>
  <si>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</si>
  <si>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</si>
  <si>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</si>
  <si>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</si>
  <si>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</si>
  <si>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</si>
  <si>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</si>
  <si>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</si>
  <si>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</si>
  <si>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</si>
  <si>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</si>
  <si>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</si>
  <si>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</si>
  <si>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</si>
  <si>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</si>
  <si>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</si>
  <si>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</si>
  <si>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</si>
  <si>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</si>
  <si>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</si>
  <si>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</si>
  <si>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</si>
  <si>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</si>
  <si>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</si>
  <si>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</si>
  <si>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</si>
  <si>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</si>
  <si>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</si>
  <si>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</si>
  <si>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</si>
  <si>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</si>
  <si>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</si>
  <si>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</si>
  <si>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</si>
  <si>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</si>
  <si>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</si>
  <si>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</si>
  <si>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</si>
  <si>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</si>
  <si>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</si>
  <si>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</si>
  <si>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</si>
  <si>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</si>
  <si>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</si>
  <si>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</si>
  <si>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</si>
  <si>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</si>
  <si>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</si>
  <si>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</si>
  <si>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</si>
  <si>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</si>
  <si>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</si>
  <si>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</si>
  <si>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</si>
  <si>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</si>
  <si>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</si>
  <si>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</si>
  <si>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</si>
  <si>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</si>
  <si>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</si>
  <si>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</si>
  <si>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</si>
  <si>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</si>
  <si>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</si>
  <si>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</si>
  <si>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</si>
  <si>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</si>
  <si>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</si>
  <si>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</si>
  <si>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</si>
  <si>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</si>
  <si>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</si>
  <si>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</si>
  <si>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</si>
  <si>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</si>
  <si>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</si>
  <si>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</si>
  <si>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</si>
  <si>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</si>
  <si>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</si>
  <si>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</si>
  <si>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</si>
  <si>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</si>
  <si>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</si>
  <si>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</si>
  <si>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</si>
  <si>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</si>
  <si>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</si>
  <si>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</si>
  <si>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</si>
  <si>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</si>
  <si>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</si>
  <si>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</si>
  <si>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</si>
  <si>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</si>
  <si>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</si>
  <si>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</si>
  <si>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</si>
  <si>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</si>
  <si>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</si>
  <si>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</si>
  <si>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</si>
  <si>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</si>
  <si>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</si>
  <si>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</si>
  <si>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</si>
  <si>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</si>
  <si>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</si>
  <si>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</si>
  <si>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</si>
  <si>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</si>
  <si>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</si>
  <si>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</si>
  <si>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</si>
  <si>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</si>
  <si>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</si>
  <si>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</si>
  <si>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</si>
  <si>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</si>
  <si>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</si>
  <si>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</si>
  <si>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</si>
  <si>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</si>
  <si>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</si>
  <si>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</si>
  <si>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</si>
  <si>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</si>
  <si>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</si>
  <si>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</si>
  <si>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</si>
  <si>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</si>
  <si>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</si>
  <si>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</si>
  <si>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</si>
  <si>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</si>
  <si>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</si>
  <si>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</si>
  <si>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</si>
  <si>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</si>
  <si>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</si>
  <si>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</si>
  <si>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</si>
  <si>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</si>
  <si>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</si>
  <si>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</si>
  <si>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</si>
  <si>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</si>
  <si>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</si>
  <si>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</si>
  <si>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</si>
  <si>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</si>
  <si>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</si>
  <si>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</si>
  <si>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</si>
  <si>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</si>
  <si>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</si>
  <si>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</si>
  <si>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</si>
  <si>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</si>
  <si>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</si>
  <si>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</si>
  <si>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</si>
  <si>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</si>
  <si>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</si>
  <si>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</si>
  <si>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</si>
  <si>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</si>
  <si>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</si>
  <si>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</si>
  <si>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</si>
  <si>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</si>
  <si>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</si>
  <si>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</si>
  <si>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</si>
  <si>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</si>
  <si>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</si>
  <si>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</si>
  <si>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</si>
  <si>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</si>
  <si>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</si>
  <si>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</si>
  <si>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</si>
  <si>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</si>
  <si>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</si>
  <si>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</si>
  <si>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</si>
  <si>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</si>
  <si>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</si>
  <si>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</si>
  <si>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</si>
  <si>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</si>
  <si>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</si>
  <si>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</si>
  <si>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</si>
  <si>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</si>
  <si>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</si>
  <si>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</si>
  <si>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</si>
  <si>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</si>
  <si>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</si>
  <si>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</si>
  <si>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</si>
  <si>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</si>
  <si>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</si>
  <si>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</si>
  <si>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</si>
  <si>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</si>
  <si>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</si>
  <si>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</si>
  <si>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</si>
  <si>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</si>
  <si>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</si>
  <si>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</si>
  <si>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</si>
  <si>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</si>
  <si>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</si>
  <si>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</si>
  <si>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</si>
  <si>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</si>
  <si>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</si>
  <si>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</si>
  <si>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</si>
  <si>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</si>
  <si>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</si>
  <si>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</si>
  <si>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</si>
  <si>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</si>
  <si>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</si>
  <si>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</si>
  <si>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</si>
  <si>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</si>
  <si>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</si>
  <si>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</si>
  <si>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</si>
  <si>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</si>
  <si>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</si>
  <si>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</si>
  <si>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</si>
  <si>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</si>
  <si>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</si>
  <si>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</si>
  <si>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</si>
  <si>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</si>
  <si>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</si>
  <si>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</si>
  <si>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</si>
  <si>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</si>
  <si>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</si>
  <si>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</si>
  <si>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</si>
  <si>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</si>
  <si>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</si>
  <si>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</si>
  <si>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</si>
  <si>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</si>
  <si>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</si>
  <si>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</si>
  <si>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</si>
  <si>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</si>
  <si>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</si>
  <si>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</si>
  <si>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</si>
  <si>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</si>
  <si>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</si>
  <si>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</si>
  <si>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</si>
  <si>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</si>
  <si>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</si>
  <si>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</si>
  <si>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</si>
  <si>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</si>
  <si>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</si>
  <si>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</si>
  <si>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</si>
  <si>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</si>
  <si>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</si>
  <si>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</si>
  <si>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</si>
  <si>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</si>
  <si>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</si>
  <si>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</si>
  <si>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</si>
  <si>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</si>
  <si>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</si>
  <si>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</si>
  <si>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</si>
  <si>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</si>
  <si>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</si>
  <si>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</si>
  <si>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</si>
  <si>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</si>
  <si>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</si>
  <si>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</si>
  <si>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</si>
  <si>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</si>
  <si>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</si>
  <si>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</si>
  <si>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</si>
  <si>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</si>
  <si>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</si>
  <si>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</si>
  <si>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</si>
  <si>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</si>
  <si>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</si>
  <si>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</si>
  <si>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</si>
  <si>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</si>
  <si>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</si>
  <si>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</si>
  <si>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</si>
  <si>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</si>
  <si>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</si>
  <si>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</si>
  <si>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</si>
  <si>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</si>
  <si>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</si>
  <si>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</si>
  <si>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</si>
  <si>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</si>
  <si>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</si>
  <si>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</si>
  <si>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</si>
  <si>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</si>
  <si>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</si>
  <si>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</si>
  <si>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</si>
  <si>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</si>
  <si>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</si>
  <si>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</si>
  <si>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</si>
  <si>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</si>
  <si>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</si>
  <si>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</si>
  <si>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</si>
  <si>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</si>
  <si>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</si>
  <si>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</si>
  <si>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</si>
  <si>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</si>
  <si>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</si>
  <si>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</si>
  <si>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</si>
  <si>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</si>
  <si>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</si>
  <si>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</si>
  <si>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</si>
  <si>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</si>
  <si>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</si>
  <si>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</si>
  <si>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</si>
  <si>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</si>
  <si>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</si>
  <si>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</si>
  <si>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</si>
  <si>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</si>
  <si>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</si>
  <si>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</si>
  <si>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</si>
  <si>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</si>
  <si>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</si>
  <si>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</si>
  <si>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</si>
  <si>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</si>
  <si>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</si>
  <si>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</si>
  <si>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</si>
  <si>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</si>
  <si>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</si>
  <si>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</si>
  <si>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</si>
  <si>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</si>
  <si>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</si>
  <si>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</si>
  <si>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</si>
  <si>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</si>
  <si>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</si>
  <si>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</si>
  <si>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</si>
  <si>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</si>
  <si>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</si>
  <si>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</si>
  <si>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</si>
  <si>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</si>
  <si>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</si>
  <si>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</si>
  <si>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</si>
  <si>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</si>
  <si>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</si>
  <si>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</si>
  <si>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</si>
  <si>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</si>
  <si>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</si>
  <si>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</si>
  <si>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</si>
  <si>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</si>
  <si>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</si>
  <si>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</si>
  <si>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</si>
  <si>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</si>
  <si>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</si>
  <si>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</si>
  <si>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</si>
  <si>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</si>
  <si>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</si>
  <si>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</si>
  <si>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</si>
  <si>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</si>
  <si>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</si>
  <si>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</si>
  <si>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</si>
  <si>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</si>
  <si>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</si>
  <si>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</si>
  <si>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</si>
  <si>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</si>
  <si>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</si>
  <si>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</si>
  <si>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</si>
  <si>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</si>
  <si>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</si>
  <si>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</si>
  <si>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</si>
  <si>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</si>
  <si>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</si>
  <si>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</si>
  <si>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</si>
  <si>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</si>
  <si>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</si>
  <si>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</si>
  <si>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</si>
  <si>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</si>
  <si>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</si>
  <si>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</si>
  <si>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</si>
  <si>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</si>
  <si>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</si>
  <si>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</si>
  <si>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</si>
  <si>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</si>
  <si>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</si>
  <si>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</si>
  <si>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</si>
  <si>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</si>
  <si>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</si>
  <si>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</si>
  <si>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</si>
  <si>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</si>
  <si>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</si>
  <si>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</si>
  <si>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</si>
  <si>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</si>
  <si>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</si>
  <si>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</si>
  <si>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</si>
  <si>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</si>
  <si>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</si>
  <si>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</si>
  <si>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</si>
  <si>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</si>
  <si>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</si>
  <si>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</si>
  <si>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</si>
  <si>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</si>
  <si>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</si>
  <si>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</si>
  <si>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</si>
  <si>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</si>
  <si>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</si>
  <si>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</si>
  <si>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</si>
  <si>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</si>
  <si>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</si>
  <si>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</si>
  <si>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</si>
  <si>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</si>
  <si>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</si>
  <si>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</si>
  <si>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</si>
  <si>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</si>
  <si>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</si>
  <si>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</si>
  <si>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</si>
  <si>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</si>
  <si>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</si>
  <si>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</si>
  <si>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</si>
  <si>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</si>
  <si>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</si>
  <si>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</si>
  <si>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</si>
  <si>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</si>
  <si>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</si>
  <si>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</si>
  <si>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</si>
  <si>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</si>
  <si>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</si>
  <si>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</si>
  <si>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</si>
  <si>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</si>
  <si>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</si>
  <si>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</si>
  <si>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</si>
  <si>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</si>
  <si>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</si>
  <si>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</si>
  <si>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</si>
  <si>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</si>
  <si>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</si>
  <si>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</si>
  <si>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</si>
  <si>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</si>
  <si>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</si>
  <si>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</si>
  <si>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</si>
  <si>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</si>
  <si>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</si>
  <si>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</si>
  <si>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</si>
  <si>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</si>
  <si>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</si>
  <si>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</si>
  <si>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</si>
  <si>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</si>
  <si>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</si>
  <si>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</si>
  <si>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</si>
  <si>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</si>
  <si>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</si>
  <si>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</si>
  <si>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</si>
  <si>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</si>
  <si>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</si>
  <si>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</si>
  <si>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</si>
  <si>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</si>
  <si>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</si>
  <si>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</si>
  <si>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</si>
  <si>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</si>
  <si>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</si>
  <si>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</si>
  <si>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</si>
  <si>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</si>
  <si>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</si>
  <si>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</si>
  <si>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</si>
  <si>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</si>
  <si>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</si>
  <si>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</si>
  <si>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</si>
  <si>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</si>
  <si>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</si>
  <si>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</si>
  <si>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</si>
  <si>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</si>
  <si>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</si>
  <si>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</si>
  <si>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</si>
  <si>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</si>
  <si>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</si>
  <si>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</si>
  <si>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</si>
  <si>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</si>
  <si>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</si>
  <si>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</si>
  <si>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</si>
  <si>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</si>
  <si>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</si>
  <si>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</si>
  <si>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</si>
  <si>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</si>
  <si>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</si>
  <si>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</si>
  <si>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</si>
  <si>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</si>
  <si>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</si>
  <si>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</si>
  <si>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</si>
  <si>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</si>
  <si>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</si>
  <si>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</si>
  <si>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</si>
  <si>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</si>
  <si>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</si>
  <si>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</si>
  <si>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</si>
  <si>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</si>
  <si>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</si>
  <si>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</si>
  <si>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</si>
  <si>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</si>
  <si>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</si>
  <si>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</si>
  <si>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</si>
  <si>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</si>
  <si>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</si>
  <si>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</si>
  <si>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</si>
  <si>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</si>
  <si>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</si>
  <si>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</si>
  <si>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</si>
  <si>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</si>
  <si>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</si>
  <si>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</si>
  <si>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</si>
  <si>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</si>
  <si>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</si>
  <si>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</si>
  <si>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</si>
  <si>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</si>
  <si>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</si>
  <si>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</si>
  <si>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</si>
  <si>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</si>
  <si>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</si>
  <si>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</si>
  <si>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</si>
  <si>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</si>
  <si>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</si>
  <si>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</si>
  <si>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</si>
  <si>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</si>
  <si>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</si>
  <si>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</si>
  <si>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</si>
  <si>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</si>
  <si>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</si>
  <si>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</si>
  <si>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</si>
  <si>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</si>
  <si>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</si>
  <si>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</si>
  <si>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</si>
  <si>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</si>
  <si>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</si>
  <si>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</si>
  <si>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</si>
  <si>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</si>
  <si>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</si>
  <si>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</si>
  <si>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</si>
  <si>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</si>
  <si>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</si>
  <si>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</si>
  <si>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</si>
  <si>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</si>
  <si>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</si>
  <si>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</si>
  <si>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</si>
  <si>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</si>
  <si>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</si>
  <si>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</si>
  <si>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</si>
  <si>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</si>
  <si>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</si>
  <si>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</si>
  <si>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</si>
  <si>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</si>
  <si>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</si>
  <si>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</si>
  <si>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</si>
  <si>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</si>
  <si>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</si>
  <si>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</si>
  <si>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</si>
  <si>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</si>
  <si>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</si>
  <si>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</si>
  <si>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</si>
  <si>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</si>
  <si>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</si>
  <si>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</si>
  <si>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</si>
  <si>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</si>
  <si>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</si>
  <si>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</si>
  <si>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</si>
  <si>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</si>
  <si>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</si>
  <si>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</si>
  <si>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</si>
  <si>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</si>
  <si>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</si>
  <si>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</si>
  <si>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</si>
  <si>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</si>
  <si>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</si>
  <si>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</si>
  <si>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</si>
  <si>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</si>
  <si>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</si>
  <si>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</si>
  <si>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</si>
  <si>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</si>
  <si>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</si>
  <si>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</si>
  <si>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</si>
  <si>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</si>
  <si>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</si>
  <si>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</si>
  <si>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</si>
  <si>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</si>
  <si>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</si>
  <si>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</si>
  <si>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</si>
  <si>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</si>
  <si>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</si>
  <si>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</si>
  <si>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</si>
  <si>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</si>
  <si>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</si>
  <si>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</si>
  <si>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</si>
  <si>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</si>
  <si>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</si>
  <si>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</si>
  <si>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</si>
  <si>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</si>
  <si>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</si>
  <si>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</si>
  <si>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</si>
  <si>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</si>
  <si>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</si>
  <si>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</si>
  <si>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</si>
  <si>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</si>
  <si>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</si>
  <si>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</si>
  <si>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</si>
  <si>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</si>
  <si>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</si>
  <si>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</si>
  <si>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</si>
  <si>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</si>
  <si>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</si>
  <si>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</si>
  <si>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</si>
  <si>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</si>
  <si>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</si>
  <si>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</si>
  <si>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</si>
  <si>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</si>
  <si>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</si>
  <si>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</si>
  <si>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</si>
  <si>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</si>
  <si>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</si>
  <si>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</si>
  <si>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</si>
  <si>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</si>
  <si>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</si>
  <si>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</si>
  <si>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</si>
  <si>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</si>
  <si>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</si>
  <si>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</si>
  <si>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</si>
  <si>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</si>
  <si>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</si>
  <si>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</si>
  <si>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</si>
  <si>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</si>
  <si>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</si>
  <si>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</si>
  <si>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</si>
  <si>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</si>
  <si>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</si>
  <si>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</si>
  <si>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</si>
  <si>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</si>
  <si>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</si>
  <si>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</si>
  <si>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</si>
  <si>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</si>
  <si>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</si>
  <si>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</si>
  <si>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</si>
  <si>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</si>
  <si>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</si>
  <si>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</si>
  <si>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</si>
  <si>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</si>
  <si>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</si>
  <si>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</si>
  <si>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</si>
  <si>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</si>
  <si>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</si>
  <si>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</si>
  <si>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</si>
  <si>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</si>
  <si>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</si>
  <si>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</si>
  <si>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</si>
  <si>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</si>
  <si>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</si>
  <si>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</si>
  <si>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</si>
  <si>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</si>
  <si>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</si>
  <si>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</si>
  <si>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</si>
  <si>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</si>
  <si>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</si>
  <si>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</si>
  <si>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</si>
  <si>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</si>
  <si>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</si>
  <si>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</si>
  <si>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</si>
  <si>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</si>
  <si>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</si>
  <si>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</si>
  <si>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</si>
  <si>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</si>
  <si>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</si>
  <si>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</si>
  <si>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</si>
  <si>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</si>
  <si>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</si>
  <si>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</si>
  <si>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</si>
  <si>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</si>
  <si>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</si>
  <si>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</si>
  <si>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</si>
  <si>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</si>
  <si>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</si>
  <si>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</si>
  <si>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</si>
  <si>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</si>
  <si>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</si>
  <si>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</si>
  <si>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</si>
  <si>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</si>
  <si>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</si>
  <si>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</si>
  <si>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</si>
  <si>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</si>
  <si>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</si>
  <si>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</si>
  <si>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</si>
  <si>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</si>
  <si>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</si>
  <si>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</si>
  <si>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</si>
  <si>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</si>
  <si>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</si>
  <si>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</si>
  <si>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</si>
  <si>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</si>
  <si>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</si>
  <si>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</si>
  <si>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</si>
  <si>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</si>
  <si>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</si>
  <si>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</si>
  <si>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</si>
  <si>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</si>
  <si>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</si>
  <si>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</si>
  <si>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</si>
  <si>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</si>
  <si>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</si>
  <si>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</si>
  <si>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</si>
  <si>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</si>
  <si>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</si>
  <si>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</si>
  <si>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</si>
  <si>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</si>
  <si>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</si>
  <si>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</si>
  <si>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</si>
  <si>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</si>
  <si>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</si>
  <si>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</si>
  <si>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</si>
  <si>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</si>
  <si>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</si>
  <si>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</si>
  <si>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</si>
  <si>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</si>
  <si>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</si>
  <si>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</si>
  <si>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</si>
  <si>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</si>
  <si>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</si>
  <si>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</si>
  <si>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</si>
  <si>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</si>
  <si>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</si>
  <si>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</si>
  <si>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</si>
  <si>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</si>
  <si>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</si>
  <si>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</si>
  <si>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</si>
  <si>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</si>
  <si>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</si>
  <si>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</si>
  <si>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</si>
  <si>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</si>
  <si>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</si>
  <si>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</si>
  <si>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</si>
  <si>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</si>
  <si>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</si>
  <si>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</si>
  <si>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</si>
  <si>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</si>
  <si>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</si>
  <si>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</si>
  <si>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</si>
  <si>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</si>
  <si>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</si>
  <si>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</si>
  <si>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</si>
  <si>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</si>
  <si>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</si>
  <si>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</si>
  <si>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</si>
  <si>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</si>
  <si>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</si>
  <si>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</si>
  <si>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</si>
  <si>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</si>
  <si>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</si>
  <si>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</si>
  <si>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</si>
  <si>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</si>
  <si>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</si>
  <si>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</si>
  <si>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</si>
  <si>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</si>
  <si>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</si>
  <si>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</si>
  <si>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</si>
  <si>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</si>
  <si>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</si>
  <si>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</si>
  <si>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</si>
  <si>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</si>
  <si>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</si>
  <si>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</si>
  <si>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</si>
  <si>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</si>
  <si>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</si>
  <si>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</si>
  <si>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</si>
  <si>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</si>
  <si>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</si>
  <si>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</si>
  <si>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</si>
  <si>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</si>
  <si>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</si>
  <si>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</si>
  <si>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</si>
  <si>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</si>
  <si>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</si>
  <si>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</si>
  <si>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</si>
  <si>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</si>
  <si>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</si>
  <si>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</si>
  <si>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</si>
  <si>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</si>
  <si>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</si>
  <si>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</si>
  <si>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</si>
  <si>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</si>
  <si>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</si>
  <si>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</si>
  <si>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</si>
  <si>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</si>
  <si>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</si>
  <si>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</si>
  <si>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</si>
  <si>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</si>
  <si>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</si>
  <si>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</si>
  <si>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</si>
  <si>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</si>
  <si>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</si>
  <si>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</si>
  <si>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</si>
  <si>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</si>
  <si>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</si>
  <si>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</si>
  <si>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</si>
  <si>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</si>
  <si>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</si>
  <si>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</si>
  <si>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</si>
  <si>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</si>
  <si>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</si>
  <si>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</si>
  <si>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</si>
  <si>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</si>
  <si>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</si>
  <si>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</si>
  <si>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</si>
  <si>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</si>
  <si>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</si>
  <si>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</si>
  <si>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</si>
  <si>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</si>
  <si>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</si>
  <si>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</si>
  <si>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</si>
  <si>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</si>
  <si>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</si>
  <si>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</si>
  <si>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</si>
  <si>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</si>
  <si>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</si>
  <si>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</si>
  <si>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</si>
  <si>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</si>
  <si>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</si>
  <si>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</si>
  <si>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</si>
  <si>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</si>
  <si>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</si>
  <si>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</si>
  <si>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</si>
  <si>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</si>
  <si>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</si>
  <si>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</si>
  <si>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</si>
  <si>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</si>
  <si>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</si>
  <si>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</si>
  <si>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</si>
  <si>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</si>
  <si>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</si>
  <si>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</si>
  <si>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</si>
  <si>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</si>
  <si>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</si>
  <si>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</si>
  <si>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</si>
  <si>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</si>
  <si>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</si>
  <si>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</si>
  <si>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</si>
  <si>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</si>
  <si>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</si>
  <si>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</si>
  <si>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</si>
  <si>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</si>
  <si>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</si>
  <si>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</si>
  <si>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</si>
  <si>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</si>
  <si>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</si>
  <si>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</si>
  <si>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</si>
  <si>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</si>
  <si>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</si>
  <si>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</si>
  <si>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</si>
  <si>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</si>
  <si>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</si>
  <si>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</si>
  <si>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</si>
  <si>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</si>
  <si>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</si>
  <si>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</si>
  <si>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</si>
  <si>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</si>
  <si>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</si>
  <si>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</si>
  <si>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</si>
  <si>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</si>
  <si>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</si>
  <si>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</si>
  <si>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</si>
  <si>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</si>
  <si>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</si>
  <si>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</si>
  <si>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</si>
  <si>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</si>
  <si>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</si>
  <si>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</si>
  <si>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</si>
  <si>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</si>
  <si>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</si>
  <si>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</si>
  <si>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</si>
  <si>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</si>
  <si>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</si>
  <si>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</si>
  <si>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</si>
  <si>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</si>
  <si>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</si>
  <si>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</si>
  <si>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</si>
  <si>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</si>
  <si>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</si>
  <si>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</si>
  <si>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</si>
  <si>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</si>
  <si>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</si>
  <si>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</si>
  <si>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</si>
  <si>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</si>
  <si>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</si>
  <si>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</si>
  <si>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</si>
  <si>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</si>
  <si>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</si>
  <si>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</si>
  <si>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</si>
  <si>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</si>
  <si>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</si>
  <si>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</si>
  <si>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</si>
  <si>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</si>
  <si>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</si>
  <si>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</si>
  <si>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</si>
  <si>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</si>
  <si>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</si>
  <si>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</si>
  <si>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</si>
  <si>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</si>
  <si>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</si>
  <si>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</si>
  <si>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</si>
  <si>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</si>
  <si>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</si>
  <si>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</si>
  <si>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</si>
  <si>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</si>
  <si>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</si>
  <si>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</si>
  <si>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</si>
  <si>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</si>
  <si>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</si>
  <si>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</si>
  <si>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</si>
  <si>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</si>
  <si>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</si>
  <si>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</si>
  <si>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</si>
  <si>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</si>
  <si>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</si>
  <si>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</si>
  <si>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</si>
  <si>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</si>
  <si>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</si>
  <si>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</si>
  <si>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</si>
  <si>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</si>
  <si>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</si>
  <si>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</si>
  <si>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</si>
  <si>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</si>
  <si>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</si>
  <si>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</si>
  <si>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</si>
  <si>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</si>
  <si>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</si>
  <si>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</si>
  <si>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</si>
  <si>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</si>
  <si>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</si>
  <si>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</si>
  <si>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</si>
  <si>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</si>
  <si>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</si>
  <si>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</si>
  <si>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</si>
  <si>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</si>
  <si>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</si>
  <si>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</si>
  <si>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</si>
  <si>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</si>
  <si>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</si>
  <si>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</si>
  <si>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</si>
  <si>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</si>
  <si>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</si>
  <si>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</si>
  <si>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</si>
  <si>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</si>
  <si>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</si>
  <si>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</si>
  <si>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</si>
  <si>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</si>
  <si>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</si>
  <si>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</si>
  <si>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</si>
  <si>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</si>
  <si>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</si>
  <si>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</si>
  <si>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</si>
  <si>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</si>
  <si>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</si>
  <si>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</si>
  <si>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</si>
  <si>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</si>
  <si>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</si>
  <si>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</si>
  <si>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</si>
  <si>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</si>
  <si>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</si>
  <si>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</si>
  <si>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</si>
  <si>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</si>
  <si>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</si>
  <si>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</si>
  <si>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</si>
  <si>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</si>
  <si>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</si>
  <si>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</si>
  <si>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</si>
  <si>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</si>
  <si>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</si>
  <si>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</si>
  <si>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</si>
  <si>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</si>
  <si>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</si>
  <si>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</si>
  <si>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</si>
  <si>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</si>
  <si>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</si>
  <si>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</si>
  <si>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</si>
  <si>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</si>
  <si>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</si>
  <si>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</si>
  <si>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</si>
  <si>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</si>
  <si>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</si>
  <si>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</si>
  <si>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</si>
  <si>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</si>
  <si>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</si>
  <si>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</si>
  <si>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</si>
  <si>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</si>
  <si>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</si>
  <si>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</si>
  <si>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</si>
  <si>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</si>
  <si>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</si>
  <si>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</si>
  <si>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</si>
  <si>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</si>
  <si>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</si>
  <si>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</si>
  <si>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</si>
  <si>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</si>
  <si>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</si>
  <si>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</si>
  <si>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</si>
  <si>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</si>
  <si>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</si>
  <si>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</si>
  <si>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</si>
  <si>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</si>
  <si>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</si>
  <si>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</si>
  <si>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</si>
  <si>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</si>
  <si>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</si>
  <si>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</si>
  <si>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</si>
  <si>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</si>
  <si>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</si>
  <si>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</si>
  <si>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</si>
  <si>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</si>
  <si>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</si>
  <si>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</si>
  <si>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</si>
  <si>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</si>
  <si>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</si>
  <si>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</si>
  <si>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</si>
  <si>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</si>
  <si>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</si>
  <si>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</si>
  <si>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</si>
  <si>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</si>
  <si>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</si>
  <si>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</si>
  <si>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</si>
  <si>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</si>
  <si>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</si>
  <si>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</si>
  <si>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</si>
  <si>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</si>
  <si>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</si>
  <si>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</si>
  <si>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</si>
  <si>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</si>
  <si>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</si>
  <si>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</si>
  <si>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</si>
  <si>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</si>
  <si>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</si>
  <si>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</si>
  <si>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</si>
  <si>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</si>
  <si>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</si>
  <si>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</si>
  <si>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</si>
  <si>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</si>
  <si>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</si>
  <si>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</si>
  <si>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</si>
  <si>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</si>
  <si>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</si>
  <si>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</si>
  <si>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</si>
  <si>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</si>
  <si>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</si>
  <si>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</si>
  <si>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</si>
  <si>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</si>
  <si>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</si>
  <si>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</si>
  <si>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</si>
  <si>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</si>
  <si>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</si>
  <si>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</si>
  <si>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</si>
  <si>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</si>
  <si>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</si>
  <si>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</si>
  <si>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</si>
  <si>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</si>
  <si>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</si>
  <si>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</si>
  <si>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</si>
  <si>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</si>
  <si>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</si>
  <si>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</si>
  <si>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</si>
  <si>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</si>
  <si>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</si>
  <si>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</si>
  <si>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</si>
  <si>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</si>
  <si>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</si>
  <si>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</si>
  <si>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</si>
  <si>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</si>
  <si>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</si>
  <si>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</si>
  <si>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</si>
  <si>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</si>
  <si>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</si>
  <si>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</si>
  <si>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</si>
  <si>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</si>
  <si>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</si>
  <si>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</si>
  <si>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</si>
  <si>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</si>
  <si>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</si>
  <si>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</si>
  <si>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</si>
  <si>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</si>
  <si>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</si>
  <si>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</si>
  <si>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</si>
  <si>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</si>
  <si>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</si>
  <si>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</si>
  <si>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</si>
  <si>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</si>
  <si>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</si>
  <si>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</si>
  <si>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</si>
  <si>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</si>
  <si>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</si>
  <si>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</si>
  <si>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</si>
  <si>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</si>
  <si>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</si>
  <si>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</si>
  <si>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</si>
  <si>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</si>
  <si>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</si>
  <si>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</si>
  <si>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</si>
  <si>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</si>
  <si>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</si>
  <si>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</si>
  <si>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</si>
  <si>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</si>
  <si>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</si>
  <si>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</si>
  <si>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</si>
  <si>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</si>
  <si>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</si>
  <si>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</si>
  <si>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</si>
  <si>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</si>
  <si>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</si>
  <si>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</si>
  <si>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</si>
  <si>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</si>
  <si>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</si>
  <si>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</si>
  <si>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</si>
  <si>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</si>
  <si>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</si>
  <si>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</si>
  <si>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</si>
  <si>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</si>
  <si>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</si>
  <si>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</si>
  <si>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</si>
  <si>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</si>
  <si>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</si>
  <si>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</si>
  <si>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</si>
  <si>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</si>
  <si>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</si>
  <si>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</si>
  <si>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</si>
  <si>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</si>
  <si>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</si>
  <si>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</si>
  <si>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</si>
  <si>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</si>
  <si>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</si>
  <si>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</si>
  <si>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</si>
  <si>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</si>
  <si>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</si>
  <si>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</si>
  <si>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</si>
  <si>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</si>
  <si>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</si>
  <si>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</si>
  <si>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</si>
  <si>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</si>
  <si>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</si>
  <si>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</si>
  <si>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</si>
  <si>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</si>
  <si>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</si>
  <si>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</si>
  <si>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</si>
  <si>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</si>
  <si>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</si>
  <si>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</si>
  <si>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</si>
  <si>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</si>
  <si>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</si>
  <si>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</si>
  <si>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</si>
  <si>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</si>
  <si>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</si>
  <si>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</si>
  <si>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</si>
  <si>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</si>
  <si>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</si>
  <si>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</si>
  <si>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</si>
  <si>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</si>
  <si>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</si>
  <si>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</si>
  <si>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</si>
  <si>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</si>
  <si>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</si>
  <si>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</si>
  <si>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</si>
  <si>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</si>
  <si>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</si>
  <si>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</si>
  <si>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</si>
  <si>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</si>
  <si>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</si>
  <si>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</si>
  <si>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</si>
  <si>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</si>
  <si>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</si>
  <si>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</si>
  <si>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</si>
  <si>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</si>
  <si>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</si>
  <si>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</si>
  <si>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</si>
  <si>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</si>
  <si>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</si>
  <si>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</si>
  <si>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</si>
  <si>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</si>
  <si>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</si>
  <si>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</si>
  <si>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</si>
  <si>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</si>
  <si>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</si>
  <si>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</si>
  <si>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</si>
  <si>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</si>
  <si>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</si>
  <si>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</si>
  <si>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</si>
  <si>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</si>
  <si>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</si>
  <si>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</si>
  <si>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</si>
  <si>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</si>
  <si>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</si>
  <si>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</si>
  <si>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</si>
  <si>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</si>
  <si>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</si>
  <si>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</si>
  <si>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</si>
  <si>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</si>
  <si>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</si>
  <si>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</si>
  <si>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</si>
  <si>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</si>
  <si>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</si>
  <si>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</si>
  <si>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</si>
  <si>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</si>
  <si>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</si>
  <si>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</si>
  <si>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</si>
  <si>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</si>
  <si>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</si>
  <si>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</si>
  <si>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</si>
  <si>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</si>
  <si>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</si>
  <si>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</si>
  <si>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</si>
  <si>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</si>
  <si>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</si>
  <si>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</si>
  <si>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</si>
  <si>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</si>
  <si>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</si>
  <si>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</si>
  <si>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</si>
  <si>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</si>
  <si>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</si>
  <si>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</si>
  <si>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</si>
  <si>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</si>
  <si>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</si>
  <si>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</si>
  <si>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</si>
  <si>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</si>
  <si>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</si>
  <si>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</si>
  <si>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</si>
  <si>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</si>
  <si>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</si>
  <si>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</si>
  <si>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</si>
  <si>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</si>
  <si>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</si>
  <si>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</si>
  <si>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</si>
  <si>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</si>
  <si>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</si>
  <si>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</si>
  <si>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</si>
  <si>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</si>
  <si>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</si>
  <si>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</si>
  <si>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</si>
  <si>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</si>
  <si>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</si>
  <si>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</si>
  <si>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</si>
  <si>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</si>
  <si>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</si>
  <si>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</si>
  <si>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</si>
  <si>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</si>
  <si>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</si>
  <si>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</si>
  <si>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</si>
  <si>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</si>
  <si>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</si>
  <si>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</si>
  <si>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</si>
  <si>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</si>
  <si>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</si>
  <si>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</si>
  <si>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</si>
  <si>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</si>
  <si>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</si>
  <si>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</si>
  <si>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</si>
  <si>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</si>
  <si>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</si>
  <si>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</si>
  <si>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</si>
  <si>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</si>
  <si>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</si>
  <si>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</si>
  <si>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</si>
  <si>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</si>
  <si>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</si>
  <si>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</si>
  <si>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</si>
  <si>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</si>
  <si>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</si>
  <si>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</si>
  <si>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</si>
  <si>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</si>
  <si>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</si>
  <si>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</si>
  <si>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</si>
  <si>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</si>
  <si>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</si>
  <si>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</si>
  <si>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</si>
  <si>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</si>
  <si>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</si>
  <si>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</si>
  <si>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</si>
  <si>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</si>
  <si>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</si>
  <si>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</si>
  <si>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</si>
  <si>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</si>
  <si>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</si>
  <si>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</si>
  <si>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</si>
  <si>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</si>
  <si>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</si>
  <si>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</si>
  <si>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</si>
  <si>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</si>
  <si>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</si>
  <si>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</si>
  <si>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</si>
  <si>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</si>
  <si>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</si>
  <si>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</si>
  <si>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</si>
  <si>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</si>
  <si>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</si>
  <si>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</si>
  <si>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</si>
  <si>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</si>
  <si>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</si>
  <si>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</si>
  <si>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</si>
  <si>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</si>
  <si>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</si>
  <si>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</si>
  <si>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</si>
  <si>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</si>
  <si>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</si>
  <si>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</si>
  <si>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</si>
  <si>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</si>
  <si>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</si>
  <si>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</si>
  <si>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</si>
  <si>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</si>
  <si>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</si>
  <si>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</si>
  <si>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</si>
  <si>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</si>
  <si>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</si>
  <si>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</si>
  <si>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</si>
  <si>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</si>
  <si>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</si>
  <si>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</si>
  <si>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</si>
  <si>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</si>
  <si>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</si>
  <si>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</si>
  <si>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</si>
  <si>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</si>
  <si>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</si>
  <si>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</si>
  <si>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</si>
  <si>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</si>
  <si>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</si>
  <si>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</si>
  <si>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</si>
  <si>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</si>
  <si>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</si>
  <si>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</si>
  <si>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</si>
  <si>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</si>
  <si>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</si>
  <si>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</si>
  <si>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</si>
  <si>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</si>
  <si>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</si>
  <si>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</si>
  <si>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</si>
  <si>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</si>
  <si>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</si>
  <si>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</si>
  <si>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</si>
  <si>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</si>
  <si>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</si>
  <si>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</si>
  <si>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</si>
  <si>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</si>
  <si>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</si>
  <si>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</si>
  <si>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</si>
  <si>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</si>
  <si>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</si>
  <si>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</si>
  <si>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</si>
  <si>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</si>
  <si>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</si>
  <si>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</si>
  <si>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</si>
  <si>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</si>
  <si>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</si>
  <si>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</si>
  <si>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</si>
  <si>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</si>
  <si>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</si>
  <si>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</si>
  <si>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</si>
  <si>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</si>
  <si>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</si>
  <si>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</si>
  <si>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</si>
  <si>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</si>
  <si>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</si>
  <si>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</si>
  <si>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</si>
  <si>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</si>
  <si>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</si>
  <si>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</si>
  <si>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</si>
  <si>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</si>
  <si>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</si>
  <si>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</si>
  <si>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</si>
  <si>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</si>
  <si>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</si>
  <si>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</si>
  <si>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</si>
  <si>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</si>
  <si>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</si>
  <si>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</si>
  <si>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</si>
  <si>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</si>
  <si>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</si>
  <si>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</si>
  <si>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</si>
  <si>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</si>
  <si>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</si>
  <si>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</si>
  <si>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</si>
  <si>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</si>
  <si>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</si>
  <si>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</si>
  <si>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</si>
  <si>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</si>
  <si>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</si>
  <si>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</si>
  <si>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</si>
  <si>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</si>
  <si>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</si>
  <si>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</si>
  <si>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</si>
  <si>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</si>
  <si>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</si>
  <si>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</si>
  <si>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</si>
  <si>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</si>
  <si>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</si>
  <si>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</si>
  <si>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</si>
  <si>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</si>
  <si>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</si>
  <si>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</si>
  <si>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</si>
  <si>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</si>
  <si>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</si>
  <si>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</si>
  <si>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</si>
  <si>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</si>
  <si>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</si>
  <si>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</si>
  <si>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</si>
  <si>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</si>
  <si>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</si>
  <si>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</si>
  <si>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</si>
  <si>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</si>
  <si>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</si>
  <si>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</si>
  <si>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</si>
  <si>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</si>
  <si>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</si>
  <si>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</si>
  <si>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</si>
  <si>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</si>
  <si>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</si>
  <si>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</si>
  <si>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</si>
  <si>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</si>
  <si>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</si>
  <si>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</si>
  <si>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</si>
  <si>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</si>
  <si>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</si>
  <si>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</si>
  <si>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</si>
  <si>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</si>
  <si>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</si>
  <si>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</si>
  <si>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</si>
  <si>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</si>
  <si>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</si>
  <si>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</si>
  <si>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</si>
  <si>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</si>
  <si>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</si>
  <si>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</si>
  <si>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</si>
  <si>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</si>
  <si>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</si>
  <si>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</si>
  <si>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</si>
  <si>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</si>
  <si>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</si>
  <si>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</si>
  <si>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</si>
  <si>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</si>
  <si>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</si>
  <si>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</si>
  <si>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</si>
  <si>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</si>
  <si>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</si>
  <si>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</si>
  <si>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</si>
  <si>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</si>
  <si>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</si>
  <si>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</si>
  <si>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</si>
  <si>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</si>
  <si>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</si>
  <si>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</si>
  <si>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</si>
  <si>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</si>
  <si>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</si>
  <si>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</si>
  <si>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</si>
  <si>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</si>
  <si>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</si>
  <si>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</si>
  <si>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</si>
  <si>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</si>
  <si>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</si>
  <si>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</si>
  <si>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</si>
  <si>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</si>
  <si>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</si>
  <si>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</si>
  <si>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</si>
  <si>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</si>
  <si>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</si>
  <si>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</si>
  <si>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</si>
  <si>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</si>
  <si>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</si>
  <si>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</si>
  <si>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</si>
  <si>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</si>
  <si>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</si>
  <si>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</si>
  <si>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</si>
  <si>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</si>
  <si>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</si>
  <si>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</si>
  <si>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</si>
  <si>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</si>
  <si>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</si>
  <si>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</si>
  <si>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</si>
  <si>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</si>
  <si>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</si>
  <si>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</si>
  <si>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</si>
  <si>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</si>
  <si>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</si>
  <si>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</si>
  <si>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</si>
  <si>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</si>
  <si>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</si>
  <si>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</si>
  <si>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</si>
  <si>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</si>
  <si>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</si>
  <si>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</si>
  <si>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</si>
  <si>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</si>
  <si>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</si>
  <si>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</si>
  <si>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</si>
  <si>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</si>
  <si>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</si>
  <si>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</si>
  <si>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</si>
  <si>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</si>
  <si>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</si>
  <si>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</si>
  <si>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</si>
  <si>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</si>
  <si>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</si>
  <si>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</si>
  <si>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</si>
  <si>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</si>
  <si>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</si>
  <si>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</si>
  <si>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</si>
  <si>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</si>
  <si>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</si>
  <si>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</si>
  <si>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</si>
  <si>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</si>
  <si>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</si>
  <si>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</si>
  <si>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</si>
  <si>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</si>
  <si>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</si>
  <si>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</si>
  <si>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</si>
  <si>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</si>
  <si>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</si>
  <si>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</si>
  <si>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</si>
  <si>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</si>
  <si>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</si>
  <si>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</si>
  <si>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</si>
  <si>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</si>
  <si>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</si>
  <si>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</si>
  <si>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</si>
  <si>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</si>
  <si>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</si>
  <si>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</si>
  <si>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</si>
  <si>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</si>
  <si>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</si>
  <si>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</si>
  <si>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</si>
  <si>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</si>
  <si>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</si>
  <si>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</si>
  <si>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</si>
  <si>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</si>
  <si>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</si>
  <si>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</si>
  <si>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</si>
  <si>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</si>
  <si>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</si>
  <si>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</si>
  <si>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</si>
  <si>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</si>
  <si>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</si>
  <si>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</si>
  <si>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</si>
  <si>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</si>
  <si>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</si>
  <si>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</si>
  <si>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</si>
  <si>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</si>
  <si>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</si>
  <si>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</si>
  <si>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</si>
  <si>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</si>
  <si>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</si>
  <si>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</si>
  <si>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</si>
  <si>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</si>
  <si>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</si>
  <si>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</si>
  <si>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</si>
  <si>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</si>
  <si>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</si>
  <si>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</si>
  <si>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</si>
  <si>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</si>
  <si>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</si>
  <si>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</si>
  <si>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</si>
  <si>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</si>
  <si>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</si>
  <si>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</si>
  <si>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</si>
  <si>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</si>
  <si>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</si>
  <si>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</si>
  <si>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</si>
  <si>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</si>
  <si>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</si>
  <si>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</si>
  <si>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</si>
  <si>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</si>
  <si>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</si>
  <si>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</si>
  <si>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</si>
  <si>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</si>
  <si>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</si>
  <si>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</si>
  <si>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</si>
  <si>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</si>
  <si>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</si>
  <si>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</si>
  <si>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</si>
  <si>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</si>
  <si>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</si>
  <si>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</si>
  <si>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</si>
  <si>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</si>
  <si>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</si>
  <si>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</si>
  <si>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</si>
  <si>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</si>
  <si>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</si>
  <si>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</si>
  <si>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</si>
  <si>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</si>
  <si>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</si>
  <si>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</si>
  <si>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</si>
  <si>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</si>
  <si>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</si>
  <si>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</si>
  <si>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</si>
  <si>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</si>
  <si>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</si>
  <si>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</si>
  <si>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</si>
  <si>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</si>
  <si>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</si>
  <si>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</si>
  <si>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</si>
  <si>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</si>
  <si>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</si>
  <si>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</si>
  <si>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</si>
  <si>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</si>
  <si>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</si>
  <si>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</si>
  <si>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</si>
  <si>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</si>
  <si>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</si>
  <si>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</si>
  <si>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</si>
  <si>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</si>
  <si>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</si>
  <si>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</si>
  <si>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</si>
  <si>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</si>
  <si>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</si>
  <si>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</si>
  <si>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</si>
  <si>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</si>
  <si>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</si>
  <si>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</si>
  <si>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</si>
  <si>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</si>
  <si>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</si>
  <si>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</si>
  <si>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</si>
  <si>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</si>
  <si>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</si>
  <si>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</si>
  <si>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</si>
  <si>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</si>
  <si>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</si>
  <si>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</si>
  <si>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</si>
  <si>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</si>
  <si>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</si>
  <si>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</si>
  <si>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</si>
  <si>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</si>
  <si>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</si>
  <si>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</si>
  <si>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</si>
  <si>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</si>
  <si>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</si>
  <si>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</si>
  <si>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</si>
  <si>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</si>
  <si>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</si>
  <si>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</si>
  <si>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</si>
  <si>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</si>
  <si>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</si>
  <si>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</si>
  <si>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</si>
  <si>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</si>
  <si>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</si>
  <si>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</si>
  <si>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</si>
  <si>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</si>
  <si>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</si>
  <si>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</si>
  <si>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</si>
  <si>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</si>
  <si>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</si>
  <si>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</si>
  <si>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</si>
  <si>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</si>
  <si>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</si>
  <si>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</si>
  <si>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</si>
  <si>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</si>
  <si>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</si>
  <si>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</si>
  <si>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</si>
  <si>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</si>
  <si>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</si>
  <si>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</si>
  <si>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</si>
  <si>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</si>
  <si>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</si>
  <si>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</si>
  <si>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</si>
  <si>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</si>
  <si>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</si>
  <si>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</si>
  <si>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</si>
  <si>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</si>
  <si>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</si>
  <si>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</si>
  <si>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</si>
  <si>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</si>
  <si>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</si>
  <si>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</si>
  <si>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</si>
  <si>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</si>
  <si>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</si>
  <si>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</si>
  <si>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</si>
  <si>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</si>
  <si>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</si>
  <si>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</si>
  <si>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</si>
  <si>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</si>
  <si>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</si>
  <si>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</si>
  <si>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</si>
  <si>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</si>
  <si>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</si>
  <si>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</si>
  <si>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</si>
  <si>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</si>
  <si>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</si>
  <si>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</si>
  <si>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</si>
  <si>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</si>
  <si>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</si>
  <si>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</si>
  <si>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</si>
  <si>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</si>
  <si>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</si>
  <si>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</si>
  <si>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</si>
  <si>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</si>
  <si>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</si>
  <si>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</si>
  <si>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</si>
  <si>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</si>
  <si>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</si>
  <si>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</si>
  <si>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</si>
  <si>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</si>
  <si>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</si>
  <si>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</si>
  <si>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</si>
  <si>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</si>
  <si>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</si>
  <si>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</si>
  <si>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</si>
  <si>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</si>
  <si>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</si>
  <si>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</si>
  <si>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</si>
  <si>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</si>
  <si>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</si>
  <si>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</si>
  <si>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</si>
  <si>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</si>
  <si>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</si>
  <si>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</si>
  <si>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</si>
  <si>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</si>
  <si>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</si>
  <si>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</si>
  <si>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</si>
  <si>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</si>
  <si>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</si>
  <si>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</si>
  <si>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</si>
  <si>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</si>
  <si>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</si>
  <si>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</si>
  <si>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</si>
  <si>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</si>
  <si>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</si>
  <si>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</si>
  <si>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</si>
  <si>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</si>
  <si>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</si>
  <si>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</si>
  <si>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</si>
  <si>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</si>
  <si>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</si>
  <si>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</si>
  <si>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</si>
  <si>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</si>
  <si>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</si>
  <si>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</si>
  <si>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</si>
  <si>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</si>
  <si>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</si>
  <si>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</si>
  <si>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</si>
  <si>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</si>
  <si>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</si>
  <si>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</si>
  <si>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</si>
  <si>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</si>
  <si>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</si>
  <si>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</si>
  <si>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</si>
  <si>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</si>
  <si>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</si>
  <si>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</si>
  <si>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</si>
  <si>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</si>
  <si>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</si>
  <si>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</si>
  <si>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</si>
  <si>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</si>
  <si>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</si>
  <si>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</si>
  <si>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</si>
  <si>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</si>
  <si>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</si>
  <si>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</si>
  <si>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</si>
  <si>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</si>
  <si>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</si>
  <si>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</si>
  <si>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</si>
  <si>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</si>
  <si>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</si>
  <si>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</si>
  <si>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</si>
  <si>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</si>
  <si>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</si>
  <si>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</si>
  <si>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</si>
  <si>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</si>
  <si>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</si>
  <si>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</si>
  <si>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</si>
  <si>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</si>
  <si>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</si>
  <si>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</si>
  <si>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</si>
  <si>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</si>
  <si>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</si>
  <si>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</si>
  <si>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</si>
  <si>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</si>
  <si>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</si>
  <si>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</si>
  <si>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</si>
  <si>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</si>
  <si>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</si>
  <si>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</si>
  <si>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</si>
  <si>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</si>
  <si>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</si>
  <si>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</si>
  <si>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</si>
  <si>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</si>
  <si>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</si>
  <si>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</si>
  <si>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</si>
  <si>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</si>
  <si>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</si>
  <si>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</si>
  <si>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</si>
  <si>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</si>
  <si>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</si>
  <si>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</si>
  <si>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</si>
  <si>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</si>
  <si>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</si>
  <si>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</si>
  <si>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</si>
  <si>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</si>
  <si>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</si>
  <si>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</si>
  <si>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</si>
  <si>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</si>
  <si>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</si>
  <si>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</si>
  <si>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</si>
  <si>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</si>
  <si>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</si>
  <si>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</si>
  <si>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</si>
  <si>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</si>
  <si>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</si>
  <si>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</si>
  <si>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</si>
  <si>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</si>
  <si>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</si>
  <si>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</si>
  <si>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</si>
  <si>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</si>
  <si>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</si>
  <si>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</si>
  <si>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</si>
  <si>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</si>
  <si>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</si>
  <si>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</si>
  <si>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</si>
  <si>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</si>
  <si>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</si>
  <si>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</si>
  <si>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</si>
  <si>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</si>
  <si>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</si>
  <si>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</si>
  <si>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</si>
  <si>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</si>
  <si>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</si>
  <si>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</si>
  <si>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</si>
  <si>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</si>
  <si>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</si>
  <si>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</si>
  <si>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</si>
  <si>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</si>
  <si>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</si>
  <si>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</si>
  <si>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</si>
  <si>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</si>
  <si>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</si>
  <si>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</si>
  <si>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</si>
  <si>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</si>
  <si>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</si>
  <si>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</si>
  <si>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</si>
  <si>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</si>
  <si>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</si>
  <si>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</si>
  <si>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</si>
  <si>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</si>
  <si>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</si>
  <si>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</si>
  <si>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</si>
  <si>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</si>
  <si>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</si>
  <si>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</si>
  <si>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</si>
  <si>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</si>
  <si>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</si>
  <si>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</si>
  <si>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</si>
  <si>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</si>
  <si>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</si>
  <si>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</si>
  <si>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</si>
  <si>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</si>
  <si>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</si>
  <si>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</si>
  <si>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</si>
  <si>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</si>
  <si>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</si>
  <si>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</si>
  <si>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</si>
  <si>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</si>
  <si>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</si>
  <si>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</si>
  <si>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</si>
  <si>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</si>
  <si>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</si>
  <si>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</si>
  <si>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</si>
  <si>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</si>
  <si>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</si>
  <si>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</si>
  <si>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</si>
  <si>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</si>
  <si>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</si>
  <si>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</si>
  <si>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</si>
  <si>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</si>
  <si>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</si>
  <si>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</si>
  <si>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</si>
  <si>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</si>
  <si>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</si>
  <si>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</si>
  <si>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</si>
  <si>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</si>
  <si>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</si>
  <si>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</si>
  <si>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</si>
  <si>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</si>
  <si>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</si>
  <si>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</si>
  <si>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</si>
  <si>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</si>
  <si>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</si>
  <si>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</si>
  <si>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</si>
  <si>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</si>
  <si>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</si>
  <si>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</si>
  <si>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</si>
  <si>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</si>
  <si>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</si>
  <si>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</si>
  <si>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</si>
  <si>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</si>
  <si>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</si>
  <si>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</si>
  <si>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</si>
  <si>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</si>
  <si>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</si>
  <si>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</si>
  <si>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</si>
  <si>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</si>
  <si>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</si>
  <si>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</si>
  <si>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</si>
  <si>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</si>
  <si>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</si>
  <si>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</si>
  <si>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</si>
  <si>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</si>
  <si>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</si>
  <si>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</si>
  <si>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</si>
  <si>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</si>
  <si>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</si>
  <si>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</si>
  <si>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</si>
  <si>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</si>
  <si>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</si>
  <si>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</si>
  <si>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</si>
  <si>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</si>
  <si>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</si>
  <si>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</si>
  <si>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</si>
  <si>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</si>
  <si>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</si>
  <si>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</si>
  <si>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</si>
  <si>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</si>
  <si>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</si>
  <si>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</si>
  <si>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</si>
  <si>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</si>
  <si>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</si>
  <si>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</si>
  <si>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</si>
  <si>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</si>
  <si>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</si>
  <si>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</si>
  <si>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</si>
  <si>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</si>
  <si>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</si>
  <si>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</si>
  <si>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</si>
  <si>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</si>
  <si>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</si>
  <si>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</si>
  <si>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</si>
  <si>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</si>
  <si>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</si>
  <si>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</si>
  <si>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</si>
  <si>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</si>
  <si>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</si>
  <si>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</si>
  <si>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</si>
  <si>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</si>
  <si>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</si>
  <si>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</si>
  <si>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</si>
  <si>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</si>
  <si>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</si>
  <si>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</si>
  <si>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</si>
  <si>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</si>
  <si>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</si>
  <si>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</si>
  <si>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</si>
  <si>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</si>
  <si>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</si>
  <si>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</si>
  <si>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</si>
  <si>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</si>
  <si>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</si>
  <si>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</si>
  <si>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</si>
  <si>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</si>
  <si>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</si>
  <si>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</si>
  <si>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</si>
  <si>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</si>
  <si>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</si>
  <si>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</si>
  <si>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</si>
  <si>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</si>
  <si>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</si>
  <si>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</si>
  <si>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</si>
  <si>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</si>
  <si>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</si>
  <si>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</si>
  <si>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</si>
  <si>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</si>
  <si>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</si>
  <si>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</si>
  <si>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</si>
  <si>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</si>
  <si>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</si>
  <si>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</si>
  <si>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</si>
  <si>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</si>
  <si>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</si>
  <si>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</si>
  <si>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</si>
  <si>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</si>
  <si>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</si>
  <si>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</si>
  <si>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</si>
  <si>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</si>
  <si>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</si>
  <si>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</si>
  <si>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</si>
  <si>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</si>
  <si>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</si>
  <si>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</si>
  <si>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</si>
  <si>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</si>
  <si>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</si>
  <si>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</si>
  <si>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</si>
  <si>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</si>
  <si>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</si>
  <si>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</si>
  <si>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</si>
  <si>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</si>
  <si>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</si>
  <si>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</si>
  <si>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</si>
  <si>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</si>
  <si>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</si>
  <si>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</si>
  <si>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</si>
  <si>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</si>
  <si>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</si>
  <si>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</si>
  <si>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</si>
  <si>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</si>
  <si>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</si>
  <si>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</si>
  <si>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</si>
  <si>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</si>
  <si>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</si>
  <si>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</si>
  <si>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</si>
  <si>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</si>
  <si>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</si>
  <si>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</si>
  <si>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</si>
  <si>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</si>
  <si>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</si>
  <si>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</si>
  <si>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</si>
  <si>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</si>
  <si>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</si>
  <si>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</si>
  <si>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</si>
  <si>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</si>
  <si>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</si>
  <si>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</si>
  <si>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</si>
  <si>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</si>
  <si>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</si>
  <si>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</si>
  <si>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</si>
  <si>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</si>
  <si>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</si>
  <si>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</si>
  <si>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</si>
  <si>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</si>
  <si>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</si>
  <si>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</si>
  <si>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</si>
  <si>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</si>
  <si>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</si>
  <si>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</si>
  <si>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</si>
  <si>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</si>
  <si>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</si>
  <si>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</si>
  <si>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</si>
  <si>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</si>
  <si>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</si>
  <si>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</si>
  <si>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</si>
  <si>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</si>
  <si>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</si>
  <si>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</si>
  <si>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</si>
  <si>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</si>
  <si>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</si>
  <si>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</si>
  <si>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</si>
  <si>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</si>
  <si>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</si>
  <si>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</si>
  <si>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</si>
  <si>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</si>
  <si>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</si>
  <si>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</si>
  <si>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</si>
  <si>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</si>
  <si>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</si>
  <si>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</si>
  <si>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</si>
  <si>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</si>
  <si>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</si>
  <si>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</si>
  <si>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</si>
  <si>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</si>
  <si>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</si>
  <si>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</si>
  <si>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</si>
  <si>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</si>
  <si>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</si>
  <si>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</si>
  <si>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</si>
  <si>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</si>
  <si>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</si>
  <si>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</si>
  <si>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</si>
  <si>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</si>
  <si>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</si>
  <si>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</si>
  <si>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</si>
  <si>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</si>
  <si>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</si>
  <si>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</si>
  <si>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</si>
  <si>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</si>
  <si>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</si>
  <si>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</si>
  <si>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</si>
  <si>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</si>
  <si>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</si>
  <si>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</si>
  <si>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</si>
  <si>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</si>
  <si>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</si>
  <si>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</si>
  <si>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</si>
  <si>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</si>
  <si>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</si>
  <si>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</si>
  <si>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</si>
  <si>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</si>
  <si>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</si>
  <si>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</si>
  <si>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</si>
  <si>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</si>
  <si>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</si>
  <si>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</si>
  <si>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</si>
  <si>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</si>
  <si>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</si>
  <si>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</si>
  <si>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</si>
  <si>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</si>
  <si>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</si>
  <si>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</si>
  <si>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</si>
  <si>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</si>
  <si>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</si>
  <si>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</si>
  <si>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</si>
  <si>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</si>
  <si>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</si>
  <si>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</si>
  <si>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</si>
  <si>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</si>
  <si>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</si>
  <si>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</si>
  <si>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</si>
  <si>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</si>
  <si>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</si>
  <si>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</si>
  <si>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</si>
  <si>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</si>
  <si>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</si>
  <si>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</si>
  <si>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</si>
  <si>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</si>
  <si>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</si>
  <si>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</si>
  <si>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</si>
  <si>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</si>
  <si>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</si>
  <si>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</si>
  <si>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</si>
  <si>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</si>
  <si>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</si>
  <si>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</si>
  <si>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</si>
  <si>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</si>
  <si>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</si>
  <si>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</si>
  <si>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</si>
  <si>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</si>
  <si>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</si>
  <si>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</si>
  <si>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</si>
  <si>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</si>
  <si>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</si>
  <si>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</si>
  <si>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</si>
  <si>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</si>
  <si>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</si>
  <si>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</si>
  <si>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</si>
  <si>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</si>
  <si>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</si>
  <si>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</si>
  <si>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</si>
  <si>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</si>
  <si>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</si>
  <si>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</si>
  <si>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</si>
  <si>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</si>
  <si>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</si>
  <si>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</si>
  <si>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</si>
  <si>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</si>
  <si>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</si>
  <si>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</si>
  <si>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</si>
  <si>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</si>
  <si>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</si>
  <si>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</si>
  <si>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</si>
  <si>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</si>
  <si>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</si>
  <si>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</si>
  <si>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</si>
  <si>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</si>
  <si>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</si>
  <si>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</si>
  <si>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</si>
  <si>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</si>
  <si>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</si>
  <si>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</si>
  <si>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</si>
  <si>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</si>
  <si>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</si>
  <si>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</si>
  <si>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</si>
  <si>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</si>
  <si>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</si>
  <si>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</si>
  <si>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</si>
  <si>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</si>
  <si>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</si>
  <si>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</si>
  <si>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</si>
  <si>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</si>
  <si>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</si>
  <si>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</si>
  <si>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</si>
  <si>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</si>
  <si>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</si>
  <si>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</si>
  <si>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</si>
  <si>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</si>
  <si>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</si>
  <si>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</si>
  <si>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</si>
  <si>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</si>
  <si>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</si>
  <si>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</si>
  <si>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</si>
  <si>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</si>
  <si>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</si>
  <si>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</si>
  <si>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</si>
  <si>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</si>
  <si>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</si>
  <si>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</si>
  <si>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</si>
  <si>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</si>
  <si>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</si>
  <si>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</si>
  <si>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</si>
  <si>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</si>
  <si>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</si>
  <si>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</si>
  <si>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</si>
  <si>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</si>
  <si>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</si>
  <si>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</si>
  <si>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</si>
  <si>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</si>
  <si>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</si>
  <si>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</si>
  <si>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</si>
  <si>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</si>
  <si>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</si>
  <si>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</si>
  <si>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</si>
  <si>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</si>
  <si>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</si>
  <si>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</si>
  <si>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</si>
  <si>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</si>
  <si>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</si>
  <si>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</si>
  <si>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</si>
  <si>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</si>
  <si>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</si>
  <si>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</si>
  <si>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</si>
  <si>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</si>
  <si>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</si>
  <si>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</si>
  <si>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</si>
  <si>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</si>
  <si>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</si>
  <si>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</si>
  <si>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</si>
  <si>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</si>
  <si>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</si>
  <si>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</si>
  <si>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</si>
  <si>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</si>
  <si>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</si>
  <si>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</si>
  <si>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</si>
  <si>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</si>
  <si>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</si>
  <si>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</si>
  <si>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</si>
  <si>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</si>
  <si>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</si>
  <si>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</si>
  <si>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</si>
  <si>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</si>
  <si>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</si>
  <si>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</si>
  <si>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</si>
  <si>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</si>
  <si>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</si>
  <si>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</si>
  <si>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</si>
  <si>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</si>
  <si>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</si>
  <si>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</si>
  <si>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</si>
  <si>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</si>
  <si>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</si>
  <si>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</si>
  <si>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</si>
  <si>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</si>
  <si>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</si>
  <si>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</si>
  <si>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</si>
  <si>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</si>
  <si>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</si>
  <si>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</si>
  <si>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</si>
  <si>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</si>
  <si>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</si>
  <si>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</si>
  <si>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</si>
  <si>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</si>
  <si>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</si>
  <si>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</si>
  <si>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</si>
  <si>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</si>
  <si>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</si>
  <si>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</si>
  <si>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</si>
  <si>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</si>
  <si>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</si>
  <si>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</si>
  <si>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</si>
  <si>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</si>
  <si>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</si>
  <si>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</si>
  <si>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</si>
  <si>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</si>
  <si>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</si>
  <si>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</si>
  <si>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</si>
  <si>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</si>
  <si>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</si>
  <si>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</si>
  <si>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</si>
  <si>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</si>
  <si>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</si>
  <si>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</si>
  <si>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</si>
  <si>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</si>
  <si>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</si>
  <si>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</si>
  <si>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</si>
  <si>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</si>
  <si>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</si>
  <si>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</si>
  <si>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</si>
  <si>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</si>
  <si>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</si>
  <si>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</si>
  <si>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</si>
  <si>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</si>
  <si>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</si>
  <si>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</si>
  <si>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</si>
  <si>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</si>
  <si>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</si>
  <si>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</si>
  <si>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</si>
  <si>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</si>
  <si>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</si>
  <si>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</si>
  <si>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</si>
  <si>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</si>
  <si>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</si>
  <si>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</si>
  <si>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</si>
  <si>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</si>
  <si>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</si>
  <si>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</si>
  <si>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</si>
  <si>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</si>
  <si>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</si>
  <si>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</si>
  <si>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</si>
  <si>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</si>
  <si>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</si>
  <si>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</si>
  <si>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</si>
  <si>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</si>
  <si>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</si>
  <si>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</si>
  <si>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</si>
  <si>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</si>
  <si>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</si>
  <si>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</si>
  <si>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</si>
  <si>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</si>
  <si>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</si>
  <si>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</si>
  <si>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</si>
  <si>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</si>
  <si>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</si>
  <si>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</si>
  <si>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</si>
  <si>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</si>
  <si>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</si>
  <si>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</si>
  <si>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</si>
  <si>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</si>
  <si>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</si>
  <si>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</si>
  <si>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</si>
  <si>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</si>
  <si>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</si>
  <si>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</si>
  <si>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</si>
  <si>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</si>
  <si>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</si>
  <si>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</si>
  <si>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</si>
  <si>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</si>
  <si>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</si>
  <si>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</si>
  <si>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</si>
  <si>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</si>
  <si>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</si>
  <si>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</si>
  <si>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</si>
  <si>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</si>
  <si>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</si>
  <si>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</si>
  <si>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</si>
  <si>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</si>
  <si>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</si>
  <si>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</si>
  <si>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</si>
  <si>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</si>
  <si>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</si>
  <si>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</si>
  <si>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</si>
  <si>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</si>
  <si>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</si>
  <si>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</si>
  <si>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</si>
  <si>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</si>
  <si>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</si>
  <si>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</si>
  <si>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</si>
  <si>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</si>
  <si>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</si>
  <si>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</si>
  <si>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</si>
  <si>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</si>
  <si>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</si>
  <si>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</si>
  <si>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</si>
  <si>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</si>
  <si>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</si>
  <si>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</si>
  <si>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</si>
  <si>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</si>
  <si>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</si>
  <si>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</si>
  <si>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</si>
  <si>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</si>
  <si>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</si>
  <si>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</si>
  <si>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</si>
  <si>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</si>
  <si>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</si>
  <si>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</si>
  <si>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</si>
  <si>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</si>
  <si>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</si>
  <si>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</si>
  <si>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</si>
  <si>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</si>
  <si>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</si>
  <si>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</si>
  <si>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</si>
  <si>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</si>
  <si>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</si>
  <si>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</si>
  <si>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</si>
  <si>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</si>
  <si>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</si>
  <si>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</si>
  <si>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</si>
  <si>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</si>
  <si>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</si>
  <si>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</si>
  <si>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</si>
  <si>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</si>
  <si>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</si>
  <si>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</si>
  <si>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</si>
  <si>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</si>
  <si>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</si>
  <si>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</si>
  <si>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</si>
  <si>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</si>
  <si>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</si>
  <si>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</si>
  <si>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</si>
  <si>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</si>
  <si>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</si>
  <si>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</si>
  <si>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</si>
  <si>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</si>
  <si>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</si>
  <si>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</si>
  <si>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</si>
  <si>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</si>
  <si>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</si>
  <si>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</si>
  <si>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</si>
  <si>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</si>
  <si>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</si>
  <si>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</si>
  <si>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</si>
  <si>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</si>
  <si>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</si>
  <si>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</si>
  <si>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</si>
  <si>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</si>
  <si>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</si>
  <si>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</si>
  <si>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</si>
  <si>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</si>
  <si>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</si>
  <si>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</si>
  <si>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</si>
  <si>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</si>
  <si>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</si>
  <si>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</si>
  <si>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</si>
  <si>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</si>
  <si>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</si>
  <si>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</si>
  <si>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</si>
  <si>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</si>
  <si>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</si>
  <si>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</si>
  <si>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</si>
  <si>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</si>
  <si>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</si>
  <si>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</si>
  <si>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</si>
  <si>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</si>
  <si>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</si>
  <si>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</si>
  <si>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</si>
  <si>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</si>
  <si>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</si>
  <si>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</si>
  <si>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</si>
  <si>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</si>
  <si>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</si>
  <si>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</si>
  <si>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</si>
  <si>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</si>
  <si>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</si>
  <si>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</si>
  <si>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</si>
  <si>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</si>
  <si>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</si>
  <si>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</si>
  <si>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</si>
  <si>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</si>
  <si>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</si>
  <si>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</si>
  <si>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</si>
  <si>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</si>
  <si>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</si>
  <si>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</si>
  <si>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</si>
  <si>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</si>
  <si>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</si>
  <si>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</si>
  <si>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</si>
  <si>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</si>
  <si>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</si>
  <si>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</si>
  <si>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</si>
  <si>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</si>
  <si>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</si>
  <si>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</si>
  <si>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</si>
  <si>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</si>
  <si>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</si>
  <si>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</si>
  <si>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</si>
  <si>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</si>
  <si>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</si>
  <si>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</si>
  <si>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</si>
  <si>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</si>
  <si>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</si>
  <si>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</si>
  <si>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</si>
  <si>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</si>
  <si>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</si>
  <si>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</si>
  <si>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</si>
  <si>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</si>
  <si>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</si>
  <si>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</si>
  <si>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</si>
  <si>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</si>
  <si>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</si>
  <si>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</si>
  <si>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</si>
  <si>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</si>
  <si>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</si>
  <si>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</si>
  <si>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</si>
  <si>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</si>
  <si>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</si>
  <si>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</si>
  <si>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</si>
  <si>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</si>
  <si>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</si>
  <si>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</si>
  <si>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</si>
  <si>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</si>
  <si>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</si>
  <si>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</si>
  <si>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</si>
  <si>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</si>
  <si>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</si>
  <si>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</si>
  <si>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</si>
  <si>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</si>
  <si>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</si>
  <si>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</si>
  <si>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</si>
  <si>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</si>
  <si>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</si>
  <si>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</si>
  <si>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</si>
  <si>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</si>
  <si>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</si>
  <si>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</si>
  <si>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</si>
  <si>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</si>
  <si>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</si>
  <si>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</si>
  <si>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</si>
  <si>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</si>
  <si>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</si>
  <si>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</si>
  <si>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</si>
  <si>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</si>
  <si>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</si>
  <si>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</si>
  <si>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</si>
  <si>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</si>
  <si>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</si>
  <si>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</si>
  <si>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</si>
  <si>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</si>
  <si>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</si>
  <si>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</si>
  <si>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</si>
  <si>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</si>
  <si>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</si>
  <si>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</si>
  <si>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</si>
  <si>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</si>
  <si>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</si>
  <si>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</si>
  <si>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</si>
  <si>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</si>
  <si>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</si>
  <si>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</si>
  <si>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</si>
  <si>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</si>
  <si>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</si>
  <si>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</si>
  <si>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</si>
  <si>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</si>
  <si>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</si>
  <si>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</si>
  <si>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</si>
  <si>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</si>
  <si>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</si>
  <si>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</si>
  <si>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</si>
  <si>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</si>
  <si>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</si>
  <si>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</si>
  <si>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</si>
  <si>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</si>
  <si>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</si>
  <si>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</si>
  <si>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</si>
  <si>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</si>
  <si>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</si>
  <si>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</si>
  <si>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</si>
  <si>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</si>
  <si>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</si>
  <si>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</si>
  <si>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</si>
  <si>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</si>
  <si>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</si>
  <si>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</si>
  <si>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</si>
  <si>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</si>
  <si>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</si>
  <si>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</si>
  <si>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</si>
  <si>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</si>
  <si>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</si>
  <si>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</si>
  <si>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</si>
  <si>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</si>
  <si>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</si>
  <si>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</si>
  <si>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</si>
  <si>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</si>
  <si>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</si>
  <si>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</si>
  <si>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</si>
  <si>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</si>
  <si>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</si>
  <si>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</si>
  <si>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</si>
  <si>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</si>
  <si>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</si>
  <si>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</si>
  <si>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</si>
  <si>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</si>
  <si>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</si>
  <si>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</si>
  <si>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</si>
  <si>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</si>
  <si>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</si>
  <si>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</si>
  <si>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</si>
  <si>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</si>
  <si>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</si>
  <si>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</si>
  <si>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</si>
  <si>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</si>
  <si>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</si>
  <si>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</si>
  <si>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</si>
  <si>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</si>
  <si>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</si>
  <si>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</si>
  <si>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</si>
  <si>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</si>
  <si>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</si>
  <si>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</si>
  <si>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</si>
  <si>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</si>
  <si>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</si>
  <si>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</si>
  <si>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</si>
  <si>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</si>
  <si>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</si>
  <si>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</si>
  <si>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</si>
  <si>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</si>
  <si>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</si>
  <si>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</si>
  <si>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</si>
  <si>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</si>
  <si>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</si>
  <si>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</si>
  <si>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</si>
  <si>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</si>
  <si>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</si>
  <si>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</si>
  <si>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</si>
  <si>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</si>
  <si>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</si>
  <si>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</si>
  <si>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</si>
  <si>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</si>
  <si>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</si>
  <si>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</si>
  <si>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</si>
  <si>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</si>
  <si>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</si>
  <si>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</si>
  <si>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</si>
  <si>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</si>
  <si>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</si>
  <si>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</si>
  <si>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</si>
  <si>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</si>
  <si>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</si>
  <si>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</si>
  <si>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</si>
  <si>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</si>
  <si>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</si>
  <si>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</si>
  <si>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</si>
  <si>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</si>
  <si>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</si>
  <si>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</si>
  <si>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</si>
  <si>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</si>
  <si>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</si>
  <si>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</si>
  <si>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</si>
  <si>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</si>
  <si>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</si>
  <si>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</si>
  <si>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</si>
  <si>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</si>
  <si>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</si>
  <si>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</si>
  <si>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</si>
  <si>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</si>
  <si>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</si>
  <si>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</si>
  <si>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</si>
  <si>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</si>
  <si>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</si>
  <si>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</si>
  <si>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</si>
  <si>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</si>
  <si>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</si>
  <si>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</si>
  <si>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</si>
  <si>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</si>
  <si>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</si>
  <si>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</si>
  <si>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</si>
  <si>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</si>
  <si>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</si>
  <si>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</si>
  <si>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</si>
  <si>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</si>
  <si>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</si>
  <si>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</si>
  <si>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</si>
  <si>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</si>
  <si>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</si>
  <si>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</si>
  <si>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</si>
  <si>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</si>
  <si>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</si>
  <si>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</si>
  <si>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</si>
  <si>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</si>
  <si>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</si>
  <si>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</si>
  <si>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</si>
  <si>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</si>
  <si>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</si>
  <si>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</si>
  <si>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</si>
  <si>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</si>
  <si>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</si>
  <si>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</si>
  <si>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</si>
  <si>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</si>
  <si>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</si>
  <si>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</si>
  <si>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</si>
  <si>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</si>
  <si>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</si>
  <si>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</si>
  <si>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</si>
  <si>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</si>
  <si>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</si>
  <si>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</si>
  <si>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</si>
  <si>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</si>
  <si>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</si>
  <si>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</si>
  <si>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</si>
  <si>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</si>
  <si>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</si>
  <si>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</si>
  <si>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</si>
  <si>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</si>
  <si>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</si>
  <si>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</si>
  <si>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</si>
  <si>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</si>
  <si>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</si>
  <si>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</si>
  <si>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</si>
  <si>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</si>
  <si>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</si>
  <si>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</si>
  <si>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</si>
  <si>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</si>
  <si>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</si>
  <si>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</si>
  <si>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</si>
  <si>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</si>
  <si>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</si>
  <si>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</si>
  <si>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</si>
  <si>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</si>
  <si>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</si>
  <si>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</si>
  <si>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</si>
  <si>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</si>
  <si>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</si>
  <si>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</si>
  <si>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</si>
  <si>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</si>
  <si>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</si>
  <si>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</si>
  <si>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</si>
  <si>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</si>
  <si>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</si>
  <si>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</si>
  <si>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</si>
  <si>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</si>
  <si>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</si>
  <si>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</si>
  <si>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</si>
  <si>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</si>
  <si>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</si>
  <si>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</si>
  <si>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</si>
  <si>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</si>
  <si>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</si>
  <si>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</si>
  <si>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</si>
  <si>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</si>
  <si>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</si>
  <si>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</si>
  <si>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</si>
  <si>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</si>
  <si>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</si>
  <si>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</si>
  <si>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</si>
  <si>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</si>
  <si>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</si>
  <si>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</si>
  <si>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</si>
  <si>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</si>
  <si>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</si>
  <si>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</si>
  <si>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</si>
  <si>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</si>
  <si>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</si>
  <si>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</si>
  <si>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</si>
  <si>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</si>
  <si>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</si>
  <si>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</si>
  <si>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</si>
  <si>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</si>
  <si>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</si>
  <si>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</si>
  <si>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</si>
  <si>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</si>
  <si>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</si>
  <si>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</si>
  <si>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</si>
  <si>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</si>
  <si>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</si>
  <si>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</si>
  <si>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</si>
  <si>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</si>
  <si>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</si>
  <si>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</si>
  <si>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</si>
  <si>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</si>
  <si>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</si>
  <si>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</si>
  <si>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</si>
  <si>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</si>
  <si>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</si>
  <si>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</si>
  <si>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</si>
  <si>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</si>
  <si>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</si>
  <si>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</si>
  <si>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</si>
  <si>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</si>
  <si>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</si>
  <si>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</si>
  <si>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</si>
  <si>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</si>
  <si>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</si>
  <si>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</si>
  <si>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</si>
  <si>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</si>
  <si>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</si>
  <si>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</si>
  <si>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</si>
  <si>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</si>
  <si>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</si>
  <si>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</si>
  <si>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</si>
  <si>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</si>
  <si>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</si>
  <si>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</si>
  <si>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</si>
  <si>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</si>
  <si>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</si>
  <si>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</si>
  <si>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</si>
  <si>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</si>
  <si>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</si>
  <si>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</si>
  <si>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</si>
  <si>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</si>
  <si>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</si>
  <si>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</si>
  <si>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</si>
  <si>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</si>
  <si>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</si>
  <si>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</si>
  <si>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</si>
  <si>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</si>
  <si>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</si>
  <si>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</si>
  <si>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</si>
  <si>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</si>
  <si>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</si>
  <si>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</si>
  <si>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</si>
  <si>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</si>
  <si>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</si>
  <si>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</si>
  <si>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</si>
  <si>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</si>
  <si>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</si>
  <si>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</si>
  <si>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</si>
  <si>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</si>
  <si>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</si>
  <si>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</si>
  <si>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</si>
  <si>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</si>
  <si>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</si>
  <si>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</si>
  <si>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</si>
  <si>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</si>
  <si>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</si>
  <si>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</si>
  <si>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</si>
  <si>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</si>
  <si>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</si>
  <si>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</si>
  <si>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</si>
  <si>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</si>
  <si>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</si>
  <si>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</si>
  <si>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</si>
  <si>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</si>
  <si>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</si>
  <si>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</si>
  <si>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</si>
  <si>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</si>
  <si>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</si>
  <si>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</si>
  <si>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</si>
  <si>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</si>
  <si>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</si>
  <si>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</si>
  <si>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</si>
  <si>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</si>
  <si>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</si>
  <si>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</si>
  <si>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</si>
  <si>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</si>
  <si>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</si>
  <si>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</si>
  <si>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</si>
  <si>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</si>
  <si>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</si>
  <si>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</si>
  <si>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</si>
  <si>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</si>
  <si>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</si>
  <si>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</si>
  <si>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</si>
  <si>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</si>
  <si>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</si>
  <si>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</si>
  <si>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</si>
  <si>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</si>
  <si>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</si>
  <si>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</si>
  <si>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</si>
  <si>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</si>
  <si>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</si>
  <si>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</si>
  <si>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</si>
  <si>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</si>
  <si>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</si>
  <si>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</si>
  <si>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</si>
  <si>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</si>
  <si>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</si>
  <si>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</si>
  <si>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</si>
  <si>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</si>
  <si>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</si>
  <si>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</si>
  <si>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</si>
  <si>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</si>
  <si>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</si>
  <si>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</si>
  <si>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</si>
  <si>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</si>
  <si>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</si>
  <si>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</si>
  <si>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</si>
  <si>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</si>
  <si>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</si>
  <si>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</si>
  <si>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</si>
  <si>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</si>
  <si>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</si>
  <si>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</si>
  <si>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</si>
  <si>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</si>
  <si>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</si>
  <si>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</si>
  <si>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</si>
  <si>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</si>
  <si>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</si>
  <si>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</si>
  <si>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</si>
  <si>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</si>
  <si>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</si>
  <si>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</si>
  <si>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</si>
  <si>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</si>
  <si>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</si>
  <si>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</si>
  <si>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</si>
  <si>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</si>
  <si>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</si>
  <si>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</si>
  <si>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</si>
  <si>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</si>
  <si>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</si>
  <si>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</si>
  <si>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</si>
  <si>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</si>
  <si>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</si>
  <si>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</si>
  <si>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</si>
  <si>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</si>
  <si>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</si>
  <si>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</si>
  <si>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</si>
  <si>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</si>
  <si>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</si>
  <si>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</si>
  <si>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</si>
  <si>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</si>
  <si>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</si>
  <si>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</si>
  <si>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</si>
  <si>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</si>
  <si>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</si>
  <si>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</si>
  <si>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</si>
  <si>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</si>
  <si>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</si>
  <si>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</si>
  <si>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</si>
  <si>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</si>
  <si>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</si>
  <si>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</si>
  <si>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</si>
  <si>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</si>
  <si>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</si>
  <si>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</si>
  <si>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</si>
  <si>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</si>
  <si>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</si>
  <si>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</si>
  <si>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</si>
  <si>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</si>
  <si>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</si>
  <si>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</si>
  <si>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</si>
  <si>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</si>
  <si>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</si>
  <si>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</si>
  <si>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</si>
  <si>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</si>
  <si>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</si>
  <si>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</si>
  <si>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</si>
  <si>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</si>
  <si>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</si>
  <si>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</si>
  <si>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</si>
  <si>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</si>
  <si>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</si>
  <si>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</si>
  <si>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</si>
  <si>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</si>
  <si>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</si>
  <si>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</si>
  <si>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</si>
  <si>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</si>
  <si>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</si>
  <si>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</si>
  <si>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</si>
  <si>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</si>
  <si>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</si>
  <si>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</si>
  <si>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</si>
  <si>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</si>
  <si>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</si>
  <si>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</si>
  <si>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</si>
  <si>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</si>
  <si>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</si>
  <si>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</si>
  <si>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</si>
  <si>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</si>
  <si>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</si>
  <si>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</si>
  <si>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</si>
  <si>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</si>
  <si>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</si>
  <si>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</si>
  <si>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</si>
  <si>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</si>
  <si>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</si>
  <si>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</si>
  <si>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</si>
  <si>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</si>
  <si>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</si>
  <si>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</si>
  <si>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</si>
  <si>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</si>
  <si>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</si>
  <si>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</si>
  <si>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</si>
  <si>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</si>
  <si>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</si>
  <si>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</si>
  <si>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</si>
  <si>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</si>
  <si>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</si>
  <si>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</si>
  <si>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</si>
  <si>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</si>
  <si>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</si>
  <si>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</si>
  <si>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</si>
  <si>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</si>
  <si>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</si>
  <si>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</si>
  <si>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</si>
  <si>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</si>
  <si>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</si>
  <si>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</si>
  <si>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</si>
  <si>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</si>
  <si>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</si>
  <si>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</si>
  <si>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</si>
  <si>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</si>
  <si>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</si>
  <si>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</si>
  <si>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</si>
  <si>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</si>
  <si>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</si>
  <si>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</si>
  <si>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</si>
  <si>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</si>
  <si>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</si>
  <si>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</si>
  <si>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</si>
  <si>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</si>
  <si>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</si>
  <si>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</si>
  <si>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</si>
  <si>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</si>
  <si>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</si>
  <si>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</si>
  <si>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</si>
  <si>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</si>
  <si>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</si>
  <si>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</si>
  <si>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</si>
  <si>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</si>
  <si>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</si>
  <si>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</si>
  <si>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</si>
  <si>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</si>
  <si>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</si>
  <si>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</si>
  <si>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</si>
  <si>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</si>
  <si>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</si>
  <si>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</si>
  <si>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</si>
  <si>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</si>
  <si>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</si>
  <si>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</si>
  <si>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</si>
  <si>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</si>
  <si>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</si>
  <si>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</si>
  <si>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</si>
  <si>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</si>
  <si>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</si>
  <si>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</si>
  <si>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</si>
  <si>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</si>
  <si>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</si>
  <si>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</si>
  <si>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</si>
  <si>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</si>
  <si>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</si>
  <si>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</si>
  <si>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</si>
  <si>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</si>
  <si>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</si>
  <si>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</si>
  <si>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</si>
  <si>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</si>
  <si>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</si>
  <si>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</si>
  <si>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</si>
  <si>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</si>
  <si>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</si>
  <si>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</si>
  <si>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</si>
  <si>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</si>
  <si>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</si>
  <si>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</si>
  <si>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</si>
  <si>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</si>
  <si>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</si>
  <si>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</si>
  <si>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</si>
  <si>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</si>
  <si>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</si>
  <si>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</si>
  <si>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</si>
  <si>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</si>
  <si>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</si>
  <si>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</si>
  <si>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</si>
  <si>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</si>
  <si>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</si>
  <si>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</si>
  <si>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</si>
  <si>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</si>
  <si>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</si>
  <si>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</si>
  <si>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</si>
  <si>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</si>
  <si>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</si>
  <si>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</si>
  <si>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</si>
  <si>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</si>
  <si>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</si>
  <si>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</si>
  <si>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</si>
  <si>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</si>
  <si>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</si>
  <si>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</si>
  <si>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</si>
  <si>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</si>
  <si>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</si>
  <si>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</si>
  <si>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</si>
  <si>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</si>
  <si>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</si>
  <si>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</si>
  <si>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</si>
  <si>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</si>
  <si>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</si>
  <si>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</si>
  <si>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</si>
  <si>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</si>
  <si>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</si>
  <si>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</si>
  <si>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</si>
  <si>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</si>
  <si>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</si>
  <si>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</si>
  <si>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</si>
  <si>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</si>
  <si>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</si>
  <si>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</si>
  <si>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</si>
  <si>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</si>
  <si>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</si>
  <si>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</si>
  <si>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</si>
  <si>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</si>
  <si>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</si>
  <si>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</si>
  <si>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</si>
  <si>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</si>
  <si>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</si>
  <si>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</si>
  <si>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</si>
  <si>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</si>
  <si>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</si>
  <si>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</si>
  <si>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</si>
  <si>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</si>
  <si>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</si>
  <si>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</si>
  <si>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</si>
  <si>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</si>
  <si>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</si>
  <si>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</si>
  <si>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</si>
  <si>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</si>
  <si>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</si>
  <si>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</si>
  <si>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</si>
  <si>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</si>
  <si>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</si>
  <si>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</si>
  <si>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</si>
  <si>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</si>
  <si>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</si>
  <si>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</si>
  <si>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</si>
  <si>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</si>
  <si>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</si>
  <si>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</si>
  <si>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</si>
  <si>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</si>
  <si>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</si>
  <si>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</si>
  <si>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</si>
  <si>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</si>
  <si>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</si>
  <si>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</si>
  <si>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</si>
  <si>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</si>
  <si>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</si>
  <si>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</si>
  <si>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</si>
  <si>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</si>
  <si>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</si>
  <si>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</si>
  <si>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</si>
  <si>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</si>
  <si>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</si>
  <si>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</si>
  <si>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</si>
  <si>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</si>
  <si>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</si>
  <si>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</si>
  <si>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</si>
  <si>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</si>
  <si>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</si>
  <si>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</si>
  <si>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</si>
  <si>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</si>
  <si>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</si>
  <si>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</si>
  <si>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</si>
  <si>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</si>
  <si>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</si>
  <si>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</si>
  <si>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</si>
  <si>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</si>
  <si>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</si>
  <si>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</si>
  <si>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</si>
  <si>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</si>
  <si>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</si>
  <si>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</si>
  <si>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</si>
  <si>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</si>
  <si>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</si>
  <si>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</si>
  <si>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</si>
  <si>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</si>
  <si>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</si>
  <si>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</si>
  <si>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</si>
  <si>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</si>
  <si>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</si>
  <si>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</si>
  <si>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</si>
  <si>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</si>
  <si>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</si>
  <si>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</si>
  <si>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</si>
  <si>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</si>
  <si>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</si>
  <si>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</si>
  <si>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</si>
  <si>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</si>
  <si>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</si>
  <si>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</si>
  <si>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</si>
  <si>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</si>
  <si>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</si>
  <si>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</si>
  <si>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</si>
  <si>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</si>
  <si>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</si>
  <si>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</si>
  <si>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</si>
  <si>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</si>
  <si>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</si>
  <si>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</si>
  <si>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</si>
  <si>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</si>
  <si>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</si>
  <si>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</si>
  <si>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</si>
  <si>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</si>
  <si>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</si>
  <si>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</si>
  <si>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</si>
  <si>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</si>
  <si>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</si>
  <si>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</si>
  <si>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</si>
  <si>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</si>
  <si>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</si>
  <si>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</si>
  <si>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</si>
  <si>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</si>
  <si>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</si>
  <si>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</si>
  <si>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</si>
  <si>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</si>
  <si>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</si>
  <si>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</si>
  <si>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</si>
  <si>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</si>
  <si>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</si>
  <si>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</si>
  <si>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</si>
  <si>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</si>
  <si>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</si>
  <si>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</si>
  <si>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</si>
  <si>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</si>
  <si>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</si>
  <si>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</si>
  <si>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</si>
  <si>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</si>
  <si>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</si>
  <si>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</si>
  <si>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</si>
  <si>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</si>
  <si>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</si>
  <si>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</si>
  <si>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</si>
  <si>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</si>
  <si>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</si>
  <si>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</si>
  <si>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</si>
  <si>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</si>
  <si>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</si>
  <si>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</si>
  <si>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</si>
  <si>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</si>
  <si>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</si>
  <si>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</si>
  <si>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</si>
  <si>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</si>
  <si>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</si>
  <si>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</si>
  <si>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</si>
  <si>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</si>
  <si>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</si>
  <si>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</si>
  <si>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</si>
  <si>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</si>
  <si>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</si>
  <si>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</si>
  <si>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</si>
  <si>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</si>
  <si>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</si>
  <si>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</si>
  <si>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</si>
  <si>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</si>
  <si>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</si>
  <si>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</si>
  <si>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</si>
  <si>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</si>
  <si>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</si>
  <si>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</si>
  <si>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</si>
  <si>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</si>
  <si>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</si>
  <si>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</si>
  <si>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</si>
  <si>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</si>
  <si>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</si>
  <si>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</si>
  <si>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</si>
  <si>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</si>
  <si>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</si>
  <si>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</si>
  <si>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</si>
  <si>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</si>
  <si>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</si>
  <si>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</si>
  <si>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</si>
  <si>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</si>
  <si>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</si>
  <si>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</si>
  <si>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</si>
  <si>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</si>
  <si>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</si>
  <si>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</si>
  <si>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</si>
  <si>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</si>
  <si>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</si>
  <si>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</si>
  <si>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</si>
  <si>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</si>
  <si>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</si>
  <si>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</si>
  <si>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</si>
  <si>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</si>
  <si>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</si>
  <si>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</si>
  <si>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</si>
  <si>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</si>
  <si>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</si>
  <si>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</si>
  <si>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</si>
  <si>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</si>
  <si>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</si>
  <si>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</si>
  <si>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</si>
  <si>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</si>
  <si>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</si>
  <si>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</si>
  <si>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</si>
  <si>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</si>
  <si>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</si>
  <si>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</si>
  <si>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</si>
  <si>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</si>
  <si>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</si>
  <si>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</si>
  <si>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</si>
  <si>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</si>
  <si>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</si>
  <si>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</si>
  <si>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</si>
  <si>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</si>
  <si>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</si>
  <si>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</si>
  <si>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</si>
  <si>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</si>
  <si>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</si>
  <si>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</si>
  <si>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</si>
  <si>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</si>
  <si>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</si>
  <si>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</si>
  <si>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</si>
  <si>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</si>
  <si>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</si>
  <si>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</si>
  <si>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</si>
  <si>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</si>
  <si>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</si>
  <si>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</si>
  <si>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</si>
  <si>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</si>
  <si>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</si>
  <si>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</si>
  <si>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</si>
  <si>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</si>
  <si>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</si>
  <si>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</si>
  <si>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</si>
  <si>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</si>
  <si>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</si>
  <si>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</si>
  <si>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</si>
  <si>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</si>
  <si>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</si>
  <si>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</si>
  <si>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</si>
  <si>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</si>
  <si>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</si>
  <si>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</si>
  <si>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</si>
  <si>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</si>
  <si>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</si>
  <si>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</si>
  <si>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</si>
  <si>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</si>
  <si>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</si>
  <si>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</si>
  <si>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</si>
  <si>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</si>
  <si>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</si>
  <si>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</si>
  <si>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</si>
  <si>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</si>
  <si>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</si>
  <si>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</si>
  <si>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</si>
  <si>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</si>
  <si>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</si>
  <si>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</si>
  <si>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</si>
  <si>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</si>
  <si>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</si>
  <si>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</si>
  <si>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</si>
  <si>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</si>
  <si>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</si>
  <si>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</si>
  <si>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</si>
  <si>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</si>
  <si>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</si>
  <si>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</si>
  <si>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</si>
  <si>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</si>
  <si>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</si>
  <si>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</si>
  <si>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</si>
  <si>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</si>
  <si>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</si>
  <si>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</si>
  <si>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</si>
  <si>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</si>
  <si>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</si>
  <si>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</si>
  <si>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</si>
  <si>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</si>
  <si>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</si>
  <si>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</si>
  <si>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</si>
  <si>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</si>
  <si>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</si>
  <si>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</si>
  <si>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</si>
  <si>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</si>
  <si>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</si>
  <si>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</si>
  <si>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</si>
  <si>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</si>
  <si>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</si>
  <si>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</si>
  <si>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</si>
  <si>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</si>
  <si>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</si>
  <si>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</si>
  <si>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</si>
  <si>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</si>
  <si>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</si>
  <si>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</si>
  <si>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</si>
  <si>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</si>
  <si>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</si>
  <si>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</si>
  <si>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</si>
  <si>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</si>
  <si>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</si>
  <si>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</si>
  <si>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</si>
  <si>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</si>
  <si>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</si>
  <si>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</si>
  <si>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</si>
  <si>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</si>
  <si>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</si>
  <si>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</si>
  <si>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</si>
  <si>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</si>
  <si>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</si>
  <si>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</si>
  <si>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</si>
  <si>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</si>
  <si>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</si>
  <si>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</si>
  <si>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</si>
  <si>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</si>
  <si>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</si>
  <si>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</si>
  <si>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</si>
  <si>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</si>
  <si>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</si>
  <si>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</si>
  <si>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</si>
  <si>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</si>
  <si>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</si>
  <si>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</si>
  <si>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</si>
  <si>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</si>
  <si>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</si>
  <si>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</si>
  <si>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</si>
  <si>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</si>
  <si>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</si>
  <si>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</si>
  <si>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</si>
  <si>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</si>
  <si>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</si>
  <si>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</si>
  <si>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</si>
  <si>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</si>
  <si>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</si>
  <si>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</si>
  <si>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</si>
  <si>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</si>
  <si>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</si>
  <si>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</si>
  <si>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</si>
  <si>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</si>
  <si>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</si>
  <si>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</si>
  <si>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</si>
  <si>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</si>
  <si>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</si>
  <si>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</si>
  <si>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</si>
  <si>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</si>
  <si>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</si>
  <si>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</si>
  <si>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</si>
  <si>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</si>
  <si>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</si>
  <si>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</si>
  <si>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</si>
  <si>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</si>
  <si>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</si>
  <si>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</si>
  <si>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</si>
  <si>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</si>
  <si>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</si>
  <si>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</si>
  <si>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</si>
  <si>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</si>
  <si>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</si>
  <si>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</si>
  <si>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</si>
  <si>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</si>
  <si>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</si>
  <si>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</si>
  <si>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</si>
  <si>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</si>
  <si>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</si>
  <si>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</si>
  <si>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</si>
  <si>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</si>
  <si>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</si>
  <si>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</si>
  <si>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</si>
  <si>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</si>
  <si>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</si>
  <si>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</si>
  <si>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</si>
  <si>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</si>
  <si>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</si>
  <si>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</si>
  <si>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</si>
  <si>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</si>
  <si>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</si>
  <si>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</si>
  <si>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</si>
  <si>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</si>
  <si>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</si>
  <si>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</si>
  <si>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</si>
  <si>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</si>
  <si>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</si>
  <si>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</si>
  <si>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</si>
  <si>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</si>
  <si>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</si>
  <si>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</si>
  <si>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</si>
  <si>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</si>
  <si>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</si>
  <si>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</si>
  <si>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</si>
  <si>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</si>
  <si>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</si>
  <si>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</si>
  <si>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</si>
  <si>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</si>
  <si>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</si>
  <si>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</si>
  <si>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</si>
  <si>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</si>
  <si>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</si>
  <si>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</si>
  <si>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</si>
  <si>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</si>
  <si>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</si>
  <si>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</si>
  <si>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</si>
  <si>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</si>
  <si>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</si>
  <si>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</si>
  <si>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</si>
  <si>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</si>
  <si>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</si>
  <si>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</si>
  <si>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</si>
  <si>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</si>
  <si>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</si>
  <si>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</si>
  <si>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</si>
  <si>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</si>
  <si>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</si>
  <si>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</si>
  <si>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</si>
  <si>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</si>
  <si>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</si>
  <si>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</si>
  <si>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</si>
  <si>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</si>
  <si>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</si>
  <si>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</si>
  <si>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</si>
  <si>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</si>
  <si>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</si>
  <si>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</si>
  <si>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</si>
  <si>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</si>
  <si>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</si>
  <si>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</si>
  <si>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</si>
  <si>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</si>
  <si>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</si>
  <si>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</si>
  <si>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</si>
  <si>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</si>
  <si>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</si>
  <si>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</si>
  <si>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</si>
  <si>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</si>
  <si>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</si>
  <si>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</si>
  <si>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</si>
  <si>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</si>
  <si>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</si>
  <si>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</si>
  <si>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</si>
  <si>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</si>
  <si>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</si>
  <si>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</si>
  <si>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</si>
  <si>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</si>
  <si>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</si>
  <si>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</si>
  <si>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</si>
  <si>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</si>
  <si>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</si>
  <si>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</si>
  <si>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</si>
  <si>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</si>
  <si>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</si>
  <si>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</si>
  <si>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</si>
  <si>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</si>
  <si>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</si>
  <si>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</si>
  <si>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</si>
  <si>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</si>
  <si>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</si>
  <si>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</si>
  <si>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</si>
  <si>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</si>
  <si>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</si>
  <si>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</si>
  <si>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</si>
  <si>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</si>
  <si>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</si>
  <si>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</si>
  <si>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</si>
  <si>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</si>
  <si>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</si>
  <si>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</si>
  <si>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</si>
  <si>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</si>
  <si>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</si>
  <si>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</si>
  <si>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</si>
  <si>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</si>
  <si>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</si>
  <si>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</si>
  <si>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</si>
  <si>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</si>
  <si>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</si>
  <si>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</si>
  <si>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</si>
  <si>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</si>
  <si>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</si>
  <si>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</si>
  <si>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</si>
  <si>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</si>
  <si>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</si>
  <si>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</si>
  <si>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</si>
  <si>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</si>
  <si>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</si>
  <si>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</si>
  <si>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</si>
  <si>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</si>
  <si>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</si>
  <si>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</si>
  <si>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</si>
  <si>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</si>
  <si>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</si>
  <si>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</si>
  <si>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</si>
  <si>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</si>
  <si>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</si>
  <si>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</si>
  <si>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</si>
  <si>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</si>
  <si>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</si>
  <si>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</si>
  <si>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</si>
  <si>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</si>
  <si>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</si>
  <si>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</si>
  <si>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</si>
  <si>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</si>
  <si>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</si>
  <si>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</si>
  <si>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</si>
  <si>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</si>
  <si>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</si>
  <si>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</si>
  <si>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</si>
  <si>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</si>
  <si>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</si>
  <si>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</si>
  <si>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</si>
  <si>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</si>
  <si>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</si>
  <si>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</si>
  <si>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</si>
  <si>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</si>
  <si>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</si>
  <si>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</si>
  <si>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</si>
  <si>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</si>
  <si>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</si>
  <si>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</si>
  <si>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</si>
  <si>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</si>
  <si>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</si>
  <si>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</si>
  <si>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</si>
  <si>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</si>
  <si>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</si>
  <si>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</si>
  <si>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</si>
  <si>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</si>
  <si>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</si>
  <si>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</si>
  <si>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</si>
  <si>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</si>
  <si>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</si>
  <si>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</si>
  <si>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</si>
  <si>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</si>
  <si>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</si>
  <si>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</si>
  <si>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</si>
  <si>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</si>
  <si>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</si>
  <si>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</si>
  <si>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</si>
  <si>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</si>
  <si>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</si>
  <si>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</si>
  <si>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</si>
  <si>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</si>
  <si>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</si>
  <si>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</si>
  <si>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</si>
  <si>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</si>
  <si>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</si>
  <si>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</si>
  <si>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</si>
  <si>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</si>
  <si>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</si>
  <si>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</si>
  <si>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</si>
  <si>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</si>
  <si>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</si>
  <si>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</si>
  <si>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</si>
  <si>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</si>
  <si>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</si>
  <si>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</si>
  <si>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</si>
  <si>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</si>
  <si>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</si>
  <si>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</si>
  <si>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</si>
  <si>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</si>
  <si>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</si>
  <si>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</si>
  <si>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</si>
  <si>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</si>
  <si>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</si>
  <si>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</si>
  <si>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</si>
  <si>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</si>
  <si>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</si>
  <si>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</si>
  <si>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</si>
  <si>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</si>
  <si>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</si>
  <si>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</si>
  <si>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</si>
  <si>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</si>
  <si>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</si>
  <si>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</si>
  <si>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</si>
  <si>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</si>
  <si>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</si>
  <si>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</si>
  <si>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</si>
  <si>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</si>
  <si>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</si>
  <si>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</si>
  <si>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</si>
  <si>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</si>
  <si>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</si>
  <si>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</si>
  <si>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</si>
  <si>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</si>
  <si>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</si>
  <si>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</si>
  <si>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</si>
  <si>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</si>
  <si>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</si>
  <si>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</si>
  <si>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</si>
  <si>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</si>
  <si>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</si>
  <si>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</si>
  <si>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</si>
  <si>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</si>
  <si>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</si>
  <si>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</si>
  <si>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</si>
  <si>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</si>
  <si>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</si>
  <si>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</si>
  <si>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</si>
  <si>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</si>
  <si>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</si>
  <si>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</si>
  <si>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</si>
  <si>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</si>
  <si>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</si>
  <si>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</si>
  <si>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</si>
  <si>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</si>
  <si>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</si>
  <si>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</si>
  <si>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</si>
  <si>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</si>
  <si>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</si>
  <si>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</si>
  <si>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</si>
  <si>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</si>
  <si>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</si>
  <si>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</si>
  <si>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</si>
  <si>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</si>
  <si>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</si>
  <si>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</si>
  <si>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</si>
  <si>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</si>
  <si>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</si>
  <si>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</si>
  <si>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</si>
  <si>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</si>
  <si>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</si>
  <si>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</si>
  <si>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</si>
  <si>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</si>
  <si>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</si>
  <si>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</si>
  <si>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</si>
  <si>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</si>
  <si>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</si>
  <si>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</si>
  <si>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</si>
  <si>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</si>
  <si>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</si>
  <si>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</si>
  <si>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</si>
  <si>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</si>
  <si>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</si>
  <si>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</si>
  <si>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</si>
  <si>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</si>
  <si>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</si>
  <si>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</si>
  <si>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</si>
  <si>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</si>
  <si>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</si>
  <si>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</si>
  <si>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</si>
  <si>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</si>
  <si>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</si>
  <si>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</si>
  <si>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</si>
  <si>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</si>
  <si>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</si>
  <si>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</si>
  <si>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</si>
  <si>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</si>
  <si>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</si>
  <si>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</si>
  <si>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</si>
  <si>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</si>
  <si>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</si>
  <si>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</si>
  <si>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</si>
  <si>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</si>
  <si>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</si>
  <si>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</si>
  <si>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</si>
  <si>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</si>
  <si>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</si>
  <si>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</si>
  <si>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</si>
  <si>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</si>
  <si>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</si>
  <si>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</si>
  <si>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</si>
  <si>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</si>
  <si>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</si>
  <si>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</si>
  <si>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</si>
  <si>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</si>
  <si>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</si>
  <si>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</si>
  <si>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</si>
  <si>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</si>
  <si>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</si>
  <si>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</si>
  <si>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</si>
  <si>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</si>
  <si>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</si>
  <si>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</si>
  <si>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</si>
  <si>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</si>
  <si>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</si>
  <si>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</si>
  <si>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</si>
  <si>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</si>
  <si>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</si>
  <si>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</si>
  <si>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</si>
  <si>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</si>
  <si>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</si>
  <si>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</si>
  <si>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</si>
  <si>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</si>
  <si>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</si>
  <si>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</si>
  <si>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</si>
  <si>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</si>
  <si>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</si>
  <si>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</si>
  <si>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</si>
  <si>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</si>
  <si>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</si>
  <si>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</si>
  <si>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</si>
  <si>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</si>
  <si>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</si>
  <si>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</si>
  <si>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</si>
  <si>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</si>
  <si>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</si>
  <si>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</si>
  <si>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</si>
  <si>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</si>
  <si>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</si>
  <si>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</si>
  <si>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</si>
  <si>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</si>
  <si>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</si>
  <si>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</si>
  <si>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</si>
  <si>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</si>
  <si>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</si>
  <si>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</si>
  <si>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</si>
  <si>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</si>
  <si>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</si>
  <si>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</si>
  <si>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</si>
  <si>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</si>
  <si>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</si>
  <si>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</si>
  <si>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</si>
  <si>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</si>
  <si>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</si>
  <si>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</si>
  <si>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</si>
  <si>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</si>
  <si>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</si>
  <si>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</si>
  <si>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</si>
  <si>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</si>
  <si>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</si>
  <si>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</si>
  <si>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</si>
  <si>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</si>
  <si>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</si>
  <si>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</si>
  <si>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</si>
  <si>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</si>
  <si>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</si>
  <si>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</si>
  <si>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</si>
  <si>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</si>
  <si>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</si>
  <si>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</si>
  <si>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</si>
  <si>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</si>
  <si>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</si>
  <si>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</si>
  <si>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</si>
  <si>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</si>
  <si>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</si>
  <si>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</si>
  <si>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</si>
  <si>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</si>
  <si>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</si>
  <si>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</si>
  <si>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</si>
  <si>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</si>
  <si>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</si>
  <si>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</si>
  <si>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</si>
  <si>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</si>
  <si>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</si>
  <si>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</si>
  <si>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</si>
  <si>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</si>
  <si>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</si>
  <si>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</si>
  <si>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</si>
  <si>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</si>
  <si>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</si>
  <si>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</si>
  <si>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</si>
  <si>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</si>
  <si>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</si>
  <si>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</si>
  <si>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</si>
  <si>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</si>
  <si>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</si>
  <si>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</si>
  <si>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</si>
  <si>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</si>
  <si>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</si>
  <si>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</si>
  <si>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</si>
  <si>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</si>
  <si>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</si>
  <si>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</si>
  <si>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</si>
  <si>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</si>
  <si>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</si>
  <si>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</si>
  <si>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</si>
  <si>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</si>
  <si>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</si>
  <si>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</si>
  <si>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</si>
  <si>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</si>
  <si>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</si>
  <si>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</si>
  <si>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</si>
  <si>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</si>
  <si>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</si>
  <si>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</si>
  <si>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</si>
  <si>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</si>
  <si>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</si>
  <si>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</si>
  <si>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</si>
  <si>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</si>
  <si>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</si>
  <si>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</si>
  <si>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</si>
  <si>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</si>
  <si>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</si>
  <si>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</si>
  <si>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</si>
  <si>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</si>
  <si>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</si>
  <si>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</si>
  <si>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</si>
  <si>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</si>
  <si>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</si>
  <si>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</si>
  <si>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</si>
  <si>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</si>
  <si>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</si>
  <si>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</si>
  <si>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</si>
  <si>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</si>
  <si>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</si>
  <si>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</si>
  <si>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</si>
  <si>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</si>
  <si>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</si>
  <si>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</si>
  <si>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</si>
  <si>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</si>
  <si>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</si>
  <si>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</si>
  <si>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</si>
  <si>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</si>
  <si>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</si>
  <si>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</si>
  <si>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</si>
  <si>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</si>
  <si>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</si>
  <si>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</si>
  <si>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</si>
  <si>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</si>
  <si>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</si>
  <si>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</si>
  <si>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</si>
  <si>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</si>
  <si>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</si>
  <si>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</si>
  <si>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</si>
  <si>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</si>
  <si>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</si>
  <si>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</si>
  <si>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</si>
  <si>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</si>
  <si>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</si>
  <si>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</si>
  <si>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</si>
  <si>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</si>
  <si>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</si>
  <si>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</si>
  <si>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</si>
  <si>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</si>
  <si>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</si>
  <si>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</si>
  <si>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</si>
  <si>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</si>
  <si>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</si>
  <si>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</si>
  <si>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</si>
  <si>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</si>
  <si>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</si>
  <si>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</si>
  <si>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</si>
  <si>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</si>
  <si>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</si>
  <si>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</si>
  <si>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</si>
  <si>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</si>
  <si>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</si>
  <si>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</si>
  <si>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</si>
  <si>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</si>
  <si>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</si>
  <si>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</si>
  <si>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</si>
  <si>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</si>
  <si>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</si>
  <si>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</si>
  <si>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</si>
  <si>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</si>
  <si>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</si>
  <si>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</si>
  <si>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</si>
  <si>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</si>
  <si>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</si>
  <si>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</si>
  <si>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</si>
  <si>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</si>
  <si>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</si>
  <si>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</si>
  <si>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</si>
  <si>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</si>
  <si>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</si>
  <si>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</si>
  <si>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</si>
  <si>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</si>
  <si>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</si>
  <si>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</si>
  <si>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</si>
  <si>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</si>
  <si>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</si>
  <si>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</si>
  <si>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</si>
  <si>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</si>
  <si>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</si>
  <si>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</si>
  <si>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</si>
  <si>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</si>
  <si>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</si>
  <si>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</si>
  <si>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</si>
  <si>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</si>
  <si>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</si>
  <si>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</si>
  <si>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</si>
  <si>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</si>
  <si>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</si>
  <si>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</si>
  <si>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</si>
  <si>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</si>
  <si>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</si>
  <si>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</si>
  <si>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</si>
  <si>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</si>
  <si>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</si>
  <si>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</si>
  <si>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</si>
  <si>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</si>
  <si>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</si>
  <si>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</si>
  <si>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</si>
  <si>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</si>
  <si>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</si>
  <si>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</si>
  <si>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</si>
  <si>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</si>
  <si>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</si>
  <si>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</si>
  <si>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</si>
  <si>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</si>
  <si>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</si>
  <si>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</si>
  <si>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</si>
  <si>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</si>
  <si>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</si>
  <si>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</si>
  <si>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</si>
  <si>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</si>
  <si>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</si>
  <si>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</si>
  <si>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</si>
  <si>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</si>
  <si>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</si>
  <si>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</si>
  <si>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</si>
  <si>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</si>
  <si>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</si>
  <si>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</si>
  <si>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</si>
  <si>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</si>
  <si>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</si>
  <si>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</si>
  <si>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</si>
  <si>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</si>
  <si>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</si>
  <si>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</si>
  <si>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</si>
  <si>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</si>
  <si>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</si>
  <si>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</si>
  <si>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</si>
  <si>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</si>
  <si>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</si>
  <si>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</si>
  <si>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</si>
  <si>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</si>
  <si>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</si>
  <si>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</si>
  <si>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</si>
  <si>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</si>
  <si>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</si>
  <si>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</si>
  <si>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</si>
  <si>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</si>
  <si>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</si>
  <si>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</si>
  <si>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</si>
  <si>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</si>
  <si>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</si>
  <si>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</si>
  <si>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</si>
  <si>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</si>
  <si>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</si>
  <si>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</si>
  <si>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</si>
  <si>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</si>
  <si>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</si>
  <si>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</si>
  <si>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</si>
  <si>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</si>
  <si>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</si>
  <si>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</si>
  <si>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</si>
  <si>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</si>
  <si>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</si>
  <si>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</si>
  <si>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</si>
  <si>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</si>
  <si>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</si>
  <si>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</si>
  <si>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</si>
  <si>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</si>
  <si>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</si>
  <si>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</si>
  <si>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</si>
  <si>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</si>
  <si>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</si>
  <si>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</si>
  <si>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</si>
  <si>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</si>
  <si>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</si>
  <si>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</si>
  <si>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</si>
  <si>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</si>
  <si>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</si>
  <si>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</si>
  <si>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</si>
  <si>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</si>
  <si>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</si>
  <si>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</si>
  <si>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</si>
  <si>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</si>
  <si>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</si>
  <si>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</si>
  <si>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</si>
  <si>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</si>
  <si>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</si>
  <si>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</si>
  <si>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</si>
  <si>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</si>
  <si>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</si>
  <si>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</si>
  <si>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</si>
  <si>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</si>
  <si>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</si>
  <si>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</si>
  <si>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</si>
  <si>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</si>
  <si>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</si>
  <si>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</si>
  <si>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</si>
  <si>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</si>
  <si>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</si>
  <si>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</si>
  <si>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</si>
  <si>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</si>
  <si>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</si>
  <si>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</si>
  <si>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</si>
  <si>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</si>
  <si>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</si>
  <si>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</si>
  <si>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</si>
  <si>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</si>
  <si>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</si>
  <si>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</si>
  <si>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</si>
  <si>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</si>
  <si>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</si>
  <si>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</si>
  <si>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</si>
  <si>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</si>
  <si>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</si>
  <si>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</si>
  <si>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</si>
  <si>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</si>
  <si>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</si>
  <si>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</si>
  <si>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</si>
  <si>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</si>
  <si>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</si>
  <si>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</si>
  <si>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</si>
  <si>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</si>
  <si>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</si>
  <si>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</si>
  <si>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</si>
  <si>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</si>
  <si>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</si>
  <si>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</si>
  <si>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</si>
  <si>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</si>
  <si>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</si>
  <si>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</si>
  <si>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</si>
  <si>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</si>
  <si>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</si>
  <si>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</si>
  <si>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</si>
  <si>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</si>
  <si>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</si>
  <si>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</si>
  <si>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</si>
  <si>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</si>
  <si>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</si>
  <si>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</si>
  <si>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</si>
  <si>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</si>
  <si>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</si>
  <si>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</si>
  <si>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</si>
  <si>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</si>
  <si>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</si>
  <si>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</si>
  <si>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</si>
  <si>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</si>
  <si>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</si>
  <si>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</si>
  <si>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</si>
  <si>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</si>
  <si>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</si>
  <si>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</si>
  <si>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</si>
  <si>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</si>
  <si>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</si>
  <si>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</si>
  <si>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</si>
  <si>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</si>
  <si>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</si>
  <si>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</si>
  <si>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</si>
  <si>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</si>
  <si>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</si>
  <si>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</si>
  <si>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</si>
  <si>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</si>
  <si>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</si>
  <si>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</si>
  <si>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</si>
  <si>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</si>
  <si>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</si>
  <si>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</si>
  <si>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</si>
  <si>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</si>
  <si>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</si>
  <si>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</si>
  <si>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</si>
  <si>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</si>
  <si>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</si>
  <si>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</si>
  <si>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</si>
  <si>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</si>
  <si>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</si>
  <si>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</si>
  <si>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</si>
  <si>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</si>
  <si>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</si>
  <si>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</si>
  <si>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</si>
  <si>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</si>
  <si>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</si>
  <si>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</si>
  <si>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</si>
  <si>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</si>
  <si>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</si>
  <si>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</si>
  <si>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</si>
  <si>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</si>
  <si>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</si>
  <si>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</si>
  <si>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</si>
  <si>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</si>
  <si>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</si>
  <si>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</si>
  <si>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</si>
  <si>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</si>
  <si>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</si>
  <si>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</si>
  <si>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</si>
  <si>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</si>
  <si>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</si>
  <si>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</si>
  <si>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</si>
  <si>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</si>
  <si>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</si>
  <si>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</si>
  <si>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</si>
  <si>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</si>
  <si>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</si>
  <si>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</si>
  <si>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</si>
  <si>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</si>
  <si>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</si>
  <si>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</si>
  <si>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</si>
  <si>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</si>
  <si>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</si>
  <si>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</si>
  <si>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</si>
  <si>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</si>
  <si>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</si>
  <si>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</si>
  <si>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</si>
  <si>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</si>
  <si>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</si>
  <si>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</si>
  <si>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</si>
  <si>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</si>
  <si>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</si>
  <si>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</si>
  <si>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</si>
  <si>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</si>
  <si>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</si>
  <si>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</si>
  <si>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</si>
  <si>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</si>
  <si>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</si>
  <si>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</si>
  <si>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</si>
  <si>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</si>
  <si>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</si>
  <si>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</si>
  <si>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</si>
  <si>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</si>
  <si>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</si>
  <si>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</si>
  <si>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</si>
  <si>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</si>
  <si>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</si>
  <si>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</si>
  <si>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</si>
  <si>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</si>
  <si>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</si>
  <si>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</si>
  <si>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</si>
  <si>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</si>
  <si>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</si>
  <si>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</si>
  <si>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</si>
  <si>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</si>
  <si>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</si>
  <si>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</si>
  <si>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</si>
  <si>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</si>
  <si>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</si>
  <si>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</si>
  <si>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</si>
  <si>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</si>
  <si>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</si>
  <si>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</si>
  <si>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</si>
  <si>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</si>
  <si>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</si>
  <si>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</si>
  <si>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</si>
  <si>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</si>
  <si>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</si>
  <si>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</si>
  <si>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</si>
  <si>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</si>
  <si>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</si>
  <si>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</si>
  <si>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</si>
  <si>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</si>
  <si>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</si>
  <si>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</si>
  <si>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</si>
  <si>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</si>
  <si>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</si>
  <si>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</si>
  <si>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</si>
  <si>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</si>
  <si>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</si>
  <si>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</si>
  <si>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</si>
  <si>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</si>
  <si>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</si>
  <si>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</si>
  <si>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</si>
  <si>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</si>
  <si>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</si>
  <si>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</si>
  <si>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</si>
  <si>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</si>
  <si>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</si>
  <si>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</si>
  <si>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</si>
  <si>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</si>
  <si>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</si>
  <si>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</si>
  <si>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</si>
  <si>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</si>
  <si>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</si>
  <si>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</si>
  <si>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</si>
  <si>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</si>
  <si>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</si>
  <si>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</si>
  <si>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</si>
  <si>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</si>
  <si>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</si>
  <si>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</si>
  <si>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</si>
  <si>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</si>
  <si>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</si>
  <si>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</si>
  <si>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</si>
  <si>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</si>
  <si>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</si>
  <si>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</si>
  <si>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</si>
  <si>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</si>
  <si>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</si>
  <si>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</si>
  <si>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</si>
  <si>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</si>
  <si>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</si>
  <si>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</si>
  <si>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</si>
  <si>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</si>
  <si>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</si>
  <si>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</si>
  <si>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</si>
  <si>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</si>
  <si>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</si>
  <si>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</si>
  <si>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</si>
  <si>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</si>
  <si>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</si>
  <si>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</si>
  <si>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</si>
  <si>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</si>
  <si>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</si>
  <si>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</si>
  <si>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</si>
  <si>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</si>
  <si>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</si>
  <si>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</si>
  <si>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</si>
  <si>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</si>
  <si>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</si>
  <si>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</si>
  <si>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</si>
  <si>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</si>
  <si>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</si>
  <si>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</si>
  <si>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</si>
  <si>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</si>
  <si>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</si>
  <si>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</si>
  <si>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</si>
  <si>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</si>
  <si>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</si>
  <si>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</si>
  <si>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</si>
  <si>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</si>
  <si>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</si>
  <si>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</si>
  <si>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</si>
  <si>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</si>
  <si>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</si>
  <si>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</si>
  <si>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</si>
  <si>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</si>
  <si>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</si>
  <si>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</si>
  <si>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</si>
  <si>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</si>
  <si>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</si>
  <si>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</si>
  <si>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</si>
  <si>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</si>
  <si>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</si>
  <si>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</si>
  <si>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</si>
  <si>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</si>
  <si>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</si>
  <si>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</si>
  <si>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</si>
  <si>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</si>
  <si>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</si>
  <si>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</si>
  <si>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</si>
  <si>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</si>
  <si>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</si>
  <si>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</si>
  <si>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</si>
  <si>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</si>
  <si>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</si>
  <si>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</si>
  <si>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</si>
  <si>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</si>
  <si>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</si>
  <si>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</si>
  <si>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</si>
  <si>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</si>
  <si>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</si>
  <si>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</si>
  <si>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</si>
  <si>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</si>
  <si>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</si>
  <si>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</si>
  <si>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</si>
  <si>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</si>
  <si>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</si>
  <si>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</si>
  <si>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</si>
  <si>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</si>
  <si>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</si>
  <si>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</si>
  <si>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</si>
  <si>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</si>
  <si>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</si>
  <si>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</si>
  <si>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</si>
  <si>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</si>
  <si>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</si>
  <si>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</si>
  <si>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</si>
  <si>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</si>
  <si>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</si>
  <si>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</si>
  <si>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</si>
  <si>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</si>
  <si>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</si>
  <si>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</si>
  <si>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</si>
  <si>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</si>
  <si>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</si>
  <si>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</si>
  <si>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</si>
  <si>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</si>
  <si>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</si>
  <si>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</si>
  <si>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</si>
  <si>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</si>
  <si>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</si>
  <si>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</si>
  <si>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</si>
  <si>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</si>
  <si>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</si>
  <si>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</si>
  <si>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</si>
  <si>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</si>
  <si>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</si>
  <si>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</si>
  <si>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</si>
  <si>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</si>
  <si>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</si>
  <si>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</si>
  <si>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</si>
  <si>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</si>
  <si>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</si>
  <si>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</si>
  <si>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</si>
  <si>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</si>
  <si>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</si>
  <si>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</si>
  <si>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</si>
  <si>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</si>
  <si>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</si>
  <si>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</si>
  <si>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</si>
  <si>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</si>
  <si>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</si>
  <si>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</si>
  <si>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</si>
  <si>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</si>
  <si>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</si>
  <si>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</si>
  <si>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</si>
  <si>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</si>
  <si>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</si>
  <si>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</si>
  <si>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</si>
  <si>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</si>
  <si>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</si>
  <si>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</si>
  <si>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</si>
  <si>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</si>
  <si>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</si>
  <si>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</si>
  <si>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</si>
  <si>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</si>
  <si>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</si>
  <si>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</si>
  <si>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</si>
  <si>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</si>
  <si>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</si>
  <si>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</si>
  <si>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</si>
  <si>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</si>
  <si>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</si>
  <si>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</si>
  <si>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</si>
  <si>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</si>
  <si>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</si>
  <si>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</si>
  <si>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</si>
  <si>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</si>
  <si>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</si>
  <si>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</si>
  <si>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</si>
  <si>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</si>
  <si>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</si>
  <si>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</si>
  <si>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</si>
  <si>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</si>
  <si>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</si>
  <si>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</si>
  <si>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</si>
  <si>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</si>
  <si>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</si>
  <si>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</si>
  <si>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</si>
  <si>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</si>
  <si>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</si>
  <si>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</si>
  <si>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</si>
  <si>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</si>
  <si>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</si>
  <si>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</si>
  <si>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</si>
  <si>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</si>
  <si>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</si>
  <si>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</si>
  <si>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</si>
  <si>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</si>
  <si>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</si>
  <si>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</si>
  <si>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</si>
  <si>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</si>
  <si>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</si>
  <si>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</si>
  <si>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</si>
  <si>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</si>
  <si>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</si>
  <si>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</si>
  <si>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</si>
  <si>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</si>
  <si>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</si>
  <si>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</si>
  <si>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</si>
  <si>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</si>
  <si>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</si>
  <si>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</si>
  <si>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</si>
  <si>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</si>
  <si>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</si>
  <si>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</si>
  <si>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</si>
  <si>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</si>
  <si>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</si>
  <si>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</si>
  <si>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</si>
  <si>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</si>
  <si>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</si>
  <si>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</si>
  <si>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</si>
  <si>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</si>
  <si>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</si>
  <si>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</si>
  <si>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</si>
  <si>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</si>
  <si>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</si>
  <si>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</si>
  <si>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</si>
  <si>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</si>
  <si>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</si>
  <si>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</si>
  <si>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</si>
  <si>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</si>
  <si>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</si>
  <si>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</si>
  <si>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</si>
  <si>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</si>
  <si>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</si>
  <si>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</si>
  <si>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</si>
  <si>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</si>
  <si>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</si>
  <si>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</si>
  <si>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</si>
  <si>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</si>
  <si>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</si>
  <si>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</si>
  <si>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</si>
  <si>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</si>
  <si>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</si>
  <si>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</si>
  <si>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</si>
  <si>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</si>
  <si>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</si>
  <si>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</si>
  <si>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</si>
  <si>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</si>
  <si>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</si>
  <si>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</si>
  <si>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</si>
  <si>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</si>
  <si>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</si>
  <si>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</si>
  <si>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</si>
  <si>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</si>
  <si>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</si>
  <si>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</si>
  <si>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</si>
  <si>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</si>
  <si>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</si>
  <si>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</si>
  <si>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</si>
  <si>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</si>
  <si>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</si>
  <si>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</si>
  <si>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</si>
  <si>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</si>
  <si>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</si>
  <si>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</si>
  <si>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</si>
  <si>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</si>
  <si>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</si>
  <si>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</si>
  <si>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</si>
  <si>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</si>
  <si>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</si>
  <si>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</si>
  <si>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</si>
  <si>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</si>
  <si>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</si>
  <si>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</si>
  <si>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</si>
  <si>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</si>
  <si>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</si>
  <si>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</si>
  <si>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</si>
  <si>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</si>
  <si>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</si>
  <si>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</si>
  <si>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</si>
  <si>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</si>
  <si>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</si>
  <si>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</si>
  <si>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</si>
  <si>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</si>
  <si>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</si>
  <si>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</si>
  <si>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</si>
  <si>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</si>
  <si>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</si>
  <si>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</si>
  <si>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</si>
  <si>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</si>
  <si>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</si>
  <si>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</si>
  <si>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</si>
  <si>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</si>
  <si>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</si>
  <si>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</si>
  <si>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</si>
  <si>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</si>
  <si>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</si>
  <si>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</si>
  <si>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</si>
  <si>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</si>
  <si>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</si>
  <si>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</si>
  <si>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</si>
  <si>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</si>
  <si>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</si>
  <si>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</si>
  <si>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</si>
  <si>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</si>
  <si>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</si>
  <si>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</si>
  <si>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</si>
  <si>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</si>
  <si>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</si>
  <si>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</si>
  <si>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</si>
  <si>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</si>
  <si>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</si>
  <si>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</si>
  <si>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</si>
  <si>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</si>
  <si>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</si>
  <si>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</si>
  <si>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</si>
  <si>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</si>
  <si>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</si>
  <si>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</si>
  <si>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</si>
  <si>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</si>
  <si>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</si>
  <si>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</si>
  <si>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</si>
  <si>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</si>
  <si>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</si>
  <si>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</si>
  <si>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</si>
  <si>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</si>
  <si>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</si>
  <si>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</si>
  <si>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</si>
  <si>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</si>
  <si>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</si>
  <si>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</si>
  <si>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</si>
  <si>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</si>
  <si>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</si>
  <si>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</si>
  <si>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</si>
  <si>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</si>
  <si>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</si>
  <si>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</si>
  <si>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</si>
  <si>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</si>
  <si>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</si>
  <si>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</si>
  <si>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</si>
  <si>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</si>
  <si>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</si>
  <si>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</si>
  <si>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</si>
  <si>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</si>
  <si>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</si>
  <si>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</si>
  <si>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</si>
  <si>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</si>
  <si>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</si>
  <si>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</si>
  <si>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</si>
  <si>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</si>
  <si>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</si>
  <si>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</si>
  <si>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</si>
  <si>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</si>
  <si>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</si>
  <si>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</si>
  <si>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</si>
  <si>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</si>
  <si>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</si>
  <si>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</si>
  <si>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</si>
  <si>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</si>
  <si>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</si>
  <si>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</si>
  <si>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</si>
  <si>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</si>
  <si>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</si>
  <si>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</si>
  <si>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</si>
  <si>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</si>
  <si>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</si>
  <si>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</si>
  <si>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</si>
  <si>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</si>
  <si>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</si>
  <si>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</si>
  <si>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</si>
  <si>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</si>
  <si>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</si>
  <si>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</si>
  <si>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</si>
  <si>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</si>
  <si>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</si>
  <si>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</si>
  <si>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</si>
  <si>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</si>
  <si>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</si>
  <si>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</si>
  <si>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</si>
  <si>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</si>
  <si>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</si>
  <si>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</si>
  <si>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</si>
  <si>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</si>
  <si>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</si>
  <si>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</si>
  <si>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</si>
  <si>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</si>
  <si>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</si>
  <si>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</si>
  <si>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</si>
  <si>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</si>
  <si>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</si>
  <si>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</si>
  <si>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</si>
  <si>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</si>
  <si>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</si>
  <si>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</si>
  <si>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</si>
  <si>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</si>
  <si>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</si>
  <si>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</si>
  <si>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</si>
  <si>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</si>
  <si>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</si>
  <si>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</si>
  <si>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</si>
  <si>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</si>
  <si>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</si>
  <si>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</si>
  <si>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</si>
  <si>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</si>
  <si>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</si>
  <si>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</si>
  <si>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</si>
  <si>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</si>
  <si>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</si>
  <si>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</si>
  <si>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</si>
  <si>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</si>
  <si>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</si>
  <si>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</si>
  <si>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</si>
  <si>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</si>
  <si>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</si>
  <si>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</si>
  <si>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</si>
  <si>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</si>
  <si>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</si>
  <si>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</si>
  <si>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</si>
  <si>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</si>
  <si>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</si>
  <si>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</si>
  <si>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</si>
  <si>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</si>
  <si>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</si>
  <si>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</si>
  <si>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</si>
  <si>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</si>
  <si>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</si>
  <si>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</si>
  <si>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</si>
  <si>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</si>
  <si>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</si>
  <si>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</si>
  <si>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</si>
  <si>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</si>
  <si>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</si>
  <si>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</si>
  <si>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</si>
  <si>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</si>
  <si>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</si>
  <si>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</si>
  <si>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</si>
  <si>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</si>
  <si>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</si>
  <si>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</si>
  <si>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</si>
  <si>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</si>
  <si>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</si>
  <si>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</si>
  <si>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</si>
  <si>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</si>
  <si>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</si>
  <si>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</si>
  <si>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</si>
  <si>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</si>
  <si>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</si>
  <si>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</si>
  <si>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</si>
  <si>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</si>
  <si>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</si>
  <si>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</si>
  <si>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</si>
  <si>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</si>
  <si>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</si>
  <si>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</si>
  <si>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</si>
  <si>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</si>
  <si>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</si>
  <si>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</si>
  <si>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</si>
  <si>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</si>
  <si>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</si>
  <si>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</si>
  <si>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</si>
  <si>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</si>
  <si>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</si>
  <si>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</si>
  <si>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</si>
  <si>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</si>
  <si>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</si>
  <si>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</si>
  <si>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</si>
  <si>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</si>
  <si>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</si>
  <si>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</si>
  <si>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</si>
  <si>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</si>
  <si>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</si>
  <si>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</si>
  <si>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</si>
  <si>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</si>
  <si>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</si>
  <si>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</si>
  <si>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</si>
  <si>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</si>
  <si>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</si>
  <si>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</si>
  <si>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</si>
  <si>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</si>
  <si>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</si>
  <si>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</si>
  <si>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</si>
  <si>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</si>
  <si>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</si>
  <si>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</si>
  <si>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</si>
  <si>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</si>
  <si>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</si>
  <si>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</si>
  <si>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</si>
  <si>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</si>
  <si>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</si>
  <si>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</si>
  <si>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</si>
  <si>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</si>
  <si>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</si>
  <si>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</si>
  <si>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</si>
  <si>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</si>
  <si>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</si>
  <si>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</si>
  <si>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</si>
  <si>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</si>
  <si>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</si>
  <si>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</si>
  <si>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</si>
  <si>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</si>
  <si>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</si>
  <si>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</si>
  <si>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</si>
  <si>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</si>
  <si>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</si>
  <si>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</si>
  <si>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</si>
  <si>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</si>
  <si>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</si>
  <si>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</si>
  <si>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</si>
  <si>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</si>
  <si>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</si>
  <si>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</si>
  <si>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</si>
  <si>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</si>
  <si>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</si>
  <si>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</si>
  <si>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</si>
  <si>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</si>
  <si>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</si>
  <si>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</si>
  <si>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</si>
  <si>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</si>
  <si>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</si>
  <si>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</si>
  <si>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</si>
  <si>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</si>
  <si>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</si>
  <si>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</si>
  <si>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</si>
  <si>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</si>
  <si>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</si>
  <si>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</si>
  <si>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</si>
  <si>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</si>
  <si>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</si>
  <si>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</si>
  <si>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</si>
  <si>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</si>
  <si>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</si>
  <si>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</si>
  <si>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</si>
  <si>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</si>
  <si>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</si>
  <si>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</si>
  <si>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</si>
  <si>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</si>
  <si>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</si>
  <si>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</si>
  <si>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</si>
  <si>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</si>
  <si>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</si>
  <si>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</si>
  <si>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</si>
  <si>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</si>
  <si>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</si>
  <si>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</si>
  <si>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</si>
  <si>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</si>
  <si>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</si>
  <si>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</si>
  <si>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</si>
  <si>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</si>
  <si>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</si>
  <si>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</si>
  <si>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</si>
  <si>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</si>
  <si>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</si>
  <si>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</si>
  <si>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</si>
  <si>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</si>
  <si>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</si>
  <si>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</si>
  <si>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</si>
  <si>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</si>
  <si>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</si>
  <si>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</si>
  <si>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</si>
  <si>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</si>
  <si>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</si>
  <si>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</si>
  <si>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</si>
  <si>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</si>
  <si>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</si>
  <si>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</si>
  <si>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</si>
  <si>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</si>
  <si>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</si>
  <si>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</si>
  <si>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</si>
  <si>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</si>
  <si>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</si>
  <si>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</si>
  <si>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</si>
  <si>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</si>
  <si>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</si>
  <si>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</si>
  <si>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</si>
  <si>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</si>
  <si>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</si>
  <si>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</si>
  <si>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</si>
  <si>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</si>
  <si>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</si>
  <si>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</si>
  <si>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</si>
  <si>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</si>
  <si>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</si>
  <si>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</si>
  <si>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</si>
  <si>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</si>
  <si>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</si>
  <si>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</si>
  <si>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</si>
  <si>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</si>
  <si>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</si>
  <si>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</si>
  <si>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</si>
  <si>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</si>
  <si>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</si>
  <si>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</si>
  <si>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</si>
  <si>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</si>
  <si>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</si>
  <si>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</si>
  <si>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</si>
  <si>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</si>
  <si>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</si>
  <si>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</si>
  <si>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</si>
  <si>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</si>
  <si>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</si>
  <si>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</si>
  <si>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</si>
  <si>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</si>
  <si>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</si>
  <si>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</si>
  <si>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</si>
  <si>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</si>
  <si>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</si>
  <si>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</si>
  <si>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</si>
  <si>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</si>
  <si>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</si>
  <si>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</si>
  <si>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</si>
  <si>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</si>
  <si>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</si>
  <si>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</si>
  <si>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</si>
  <si>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</si>
  <si>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</si>
  <si>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</si>
  <si>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</si>
  <si>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</si>
  <si>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</si>
  <si>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</si>
  <si>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</si>
  <si>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</si>
  <si>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</si>
  <si>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</si>
  <si>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</si>
  <si>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</si>
  <si>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</si>
  <si>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</si>
  <si>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</si>
  <si>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</si>
  <si>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</si>
  <si>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</si>
  <si>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</si>
  <si>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</si>
  <si>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</si>
  <si>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</si>
  <si>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</si>
  <si>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</si>
  <si>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</si>
  <si>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</si>
  <si>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</si>
  <si>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</si>
  <si>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</si>
  <si>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</si>
  <si>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</si>
  <si>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</si>
  <si>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</si>
  <si>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</si>
  <si>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</si>
  <si>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</si>
  <si>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</si>
  <si>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</si>
  <si>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</si>
  <si>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</si>
  <si>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</si>
  <si>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</si>
  <si>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</si>
  <si>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</si>
  <si>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</si>
  <si>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</si>
  <si>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</si>
  <si>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</si>
  <si>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</si>
  <si>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</si>
  <si>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</si>
  <si>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</si>
  <si>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</si>
  <si>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</si>
  <si>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</si>
  <si>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</si>
  <si>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</si>
  <si>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</si>
  <si>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</si>
  <si>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</si>
  <si>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</si>
  <si>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</si>
  <si>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</si>
  <si>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</si>
  <si>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</si>
  <si>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</si>
  <si>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</si>
  <si>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</si>
  <si>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</si>
  <si>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</si>
  <si>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</si>
  <si>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</si>
  <si>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</si>
  <si>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</si>
  <si>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</si>
  <si>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</si>
  <si>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</si>
  <si>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</si>
  <si>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</si>
  <si>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</si>
  <si>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</si>
  <si>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</si>
  <si>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</si>
  <si>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</si>
  <si>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</si>
  <si>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</si>
  <si>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</si>
  <si>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</si>
  <si>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</si>
  <si>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</si>
  <si>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</si>
  <si>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</si>
  <si>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</si>
  <si>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</si>
  <si>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</si>
  <si>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</si>
  <si>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</si>
  <si>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</si>
  <si>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</si>
  <si>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</si>
  <si>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</si>
  <si>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</si>
  <si>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</si>
  <si>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</si>
  <si>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</si>
  <si>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</si>
  <si>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</si>
  <si>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</si>
  <si>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</si>
  <si>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</si>
  <si>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</si>
  <si>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</si>
  <si>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</si>
  <si>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</si>
  <si>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</si>
  <si>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</si>
  <si>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</si>
  <si>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</si>
  <si>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</si>
  <si>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</si>
  <si>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</si>
  <si>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</si>
  <si>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</si>
  <si>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</si>
  <si>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</si>
  <si>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</si>
  <si>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</si>
  <si>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</si>
  <si>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</si>
  <si>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</si>
  <si>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</si>
  <si>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</si>
  <si>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</si>
  <si>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</si>
  <si>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</si>
  <si>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</si>
  <si>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</si>
  <si>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</si>
  <si>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</si>
  <si>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</si>
  <si>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</si>
  <si>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</si>
  <si>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</si>
  <si>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</si>
  <si>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</si>
  <si>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</si>
  <si>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</si>
  <si>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</si>
  <si>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</si>
  <si>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</si>
  <si>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</si>
  <si>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</si>
  <si>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</si>
  <si>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</si>
  <si>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</si>
  <si>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</si>
  <si>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</si>
  <si>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</si>
  <si>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</si>
  <si>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</si>
  <si>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</si>
  <si>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</si>
  <si>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</si>
  <si>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</si>
  <si>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</si>
  <si>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</si>
  <si>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</si>
  <si>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</si>
  <si>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</si>
  <si>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</si>
  <si>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</si>
  <si>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</si>
  <si>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</si>
  <si>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</si>
  <si>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</si>
  <si>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</si>
  <si>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</si>
  <si>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</si>
  <si>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</si>
  <si>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</si>
  <si>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</si>
  <si>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</si>
  <si>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</si>
  <si>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</si>
  <si>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</si>
  <si>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</si>
  <si>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</si>
  <si>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</si>
  <si>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</si>
  <si>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</si>
  <si>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</si>
  <si>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</si>
  <si>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</si>
  <si>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</si>
  <si>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</si>
  <si>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</si>
  <si>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</si>
  <si>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</si>
  <si>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</si>
  <si>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</si>
  <si>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</si>
  <si>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</si>
  <si>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</si>
  <si>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</si>
  <si>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</si>
  <si>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</si>
  <si>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</si>
  <si>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</si>
  <si>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</si>
  <si>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</si>
  <si>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</si>
  <si>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</si>
  <si>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</si>
  <si>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</si>
  <si>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</si>
  <si>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</si>
  <si>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</si>
  <si>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</si>
  <si>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</si>
  <si>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</si>
  <si>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</si>
  <si>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</si>
  <si>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</si>
  <si>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</si>
  <si>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</si>
  <si>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</si>
  <si>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</si>
  <si>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</si>
  <si>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</si>
  <si>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</si>
  <si>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</si>
  <si>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</si>
  <si>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</si>
  <si>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</si>
  <si>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</si>
  <si>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</si>
  <si>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</si>
  <si>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</si>
  <si>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</si>
  <si>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</si>
  <si>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</si>
  <si>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</si>
  <si>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</si>
  <si>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</si>
  <si>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</si>
  <si>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</si>
  <si>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</si>
  <si>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</si>
  <si>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</si>
  <si>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</si>
  <si>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</si>
  <si>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</si>
  <si>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</si>
  <si>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</si>
  <si>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</si>
  <si>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</si>
  <si>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</si>
  <si>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</si>
  <si>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</si>
  <si>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</si>
  <si>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</si>
  <si>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</si>
  <si>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</si>
  <si>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</si>
  <si>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</si>
  <si>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</si>
  <si>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</si>
  <si>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</si>
  <si>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</si>
  <si>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</si>
  <si>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</si>
  <si>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</si>
  <si>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</si>
  <si>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</si>
  <si>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</si>
  <si>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</si>
  <si>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</si>
  <si>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</si>
  <si>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</si>
  <si>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</si>
  <si>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</si>
  <si>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</si>
  <si>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</si>
  <si>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</si>
  <si>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</si>
  <si>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</si>
  <si>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</si>
  <si>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</si>
  <si>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</si>
  <si>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</si>
  <si>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</si>
  <si>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</si>
  <si>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</si>
  <si>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</si>
  <si>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</si>
  <si>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</si>
  <si>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</si>
  <si>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</si>
  <si>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</si>
  <si>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</si>
  <si>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</si>
  <si>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</si>
  <si>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</si>
  <si>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</si>
  <si>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</si>
  <si>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</si>
  <si>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</si>
  <si>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</si>
  <si>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</si>
  <si>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</si>
  <si>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</si>
  <si>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</si>
  <si>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</si>
  <si>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</si>
  <si>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</si>
  <si>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</si>
  <si>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</si>
  <si>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</si>
  <si>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</si>
  <si>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</si>
  <si>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</si>
  <si>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</si>
  <si>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</si>
  <si>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</si>
  <si>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</si>
  <si>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</si>
  <si>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</si>
  <si>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</si>
  <si>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</si>
  <si>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</si>
  <si>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</si>
  <si>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</si>
  <si>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</si>
  <si>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</si>
  <si>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</si>
  <si>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</si>
  <si>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</si>
  <si>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</si>
  <si>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</si>
  <si>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</si>
  <si>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</si>
  <si>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</si>
  <si>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</si>
  <si>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</si>
  <si>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</si>
  <si>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</si>
  <si>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</si>
  <si>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</si>
  <si>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</si>
  <si>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</si>
  <si>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</si>
  <si>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</si>
  <si>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</si>
  <si>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</si>
  <si>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</si>
  <si>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</si>
  <si>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</si>
  <si>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</si>
  <si>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</si>
  <si>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</si>
  <si>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</si>
  <si>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</si>
  <si>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</si>
  <si>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</si>
  <si>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</si>
  <si>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</si>
  <si>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</si>
  <si>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</si>
  <si>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</si>
  <si>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</si>
  <si>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</si>
  <si>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</si>
  <si>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</si>
  <si>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</si>
  <si>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</si>
  <si>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</si>
  <si>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</si>
  <si>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</si>
  <si>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</si>
  <si>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</si>
  <si>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</si>
  <si>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</si>
  <si>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</si>
  <si>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</si>
  <si>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</si>
  <si>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</si>
  <si>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</si>
  <si>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</si>
  <si>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</si>
  <si>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</si>
  <si>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</si>
  <si>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</si>
  <si>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</si>
  <si>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</si>
  <si>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</si>
  <si>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</si>
  <si>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</si>
  <si>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</si>
  <si>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</si>
  <si>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</si>
  <si>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</si>
  <si>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</si>
  <si>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</si>
  <si>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</si>
  <si>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</si>
  <si>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</si>
  <si>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</si>
  <si>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</si>
  <si>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</si>
  <si>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</si>
  <si>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</si>
  <si>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</si>
  <si>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</si>
  <si>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</si>
  <si>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</si>
  <si>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</si>
  <si>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</si>
  <si>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</si>
  <si>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</si>
  <si>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</si>
  <si>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</si>
  <si>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</si>
  <si>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</si>
  <si>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</si>
  <si>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</si>
  <si>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</si>
  <si>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</si>
  <si>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</si>
  <si>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</si>
  <si>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</si>
  <si>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</si>
  <si>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</si>
  <si>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</si>
  <si>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</si>
  <si>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</si>
  <si>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</si>
  <si>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</si>
  <si>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</si>
  <si>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</si>
  <si>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</si>
  <si>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</si>
  <si>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</si>
  <si>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</si>
  <si>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</si>
  <si>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</si>
  <si>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</si>
  <si>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</si>
  <si>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</si>
  <si>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</si>
  <si>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</si>
  <si>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</si>
  <si>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</si>
  <si>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</si>
  <si>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</si>
  <si>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</si>
  <si>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</si>
  <si>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</si>
  <si>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</si>
  <si>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</si>
  <si>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</si>
  <si>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</si>
  <si>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</si>
  <si>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</si>
  <si>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</si>
  <si>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</si>
  <si>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</si>
  <si>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</si>
  <si>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</si>
  <si>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</si>
  <si>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</si>
  <si>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</si>
  <si>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</si>
  <si>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</si>
  <si>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</si>
  <si>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</si>
  <si>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</si>
  <si>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</si>
  <si>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</si>
  <si>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</si>
  <si>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</si>
  <si>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</si>
  <si>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</si>
  <si>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</si>
  <si>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</si>
  <si>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</si>
  <si>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</si>
  <si>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</si>
  <si>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</si>
  <si>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</si>
  <si>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</si>
  <si>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</si>
  <si>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</si>
  <si>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</si>
  <si>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</si>
  <si>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</si>
  <si>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</si>
  <si>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</si>
  <si>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</si>
  <si>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</si>
  <si>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</si>
  <si>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</si>
  <si>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</si>
  <si>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</si>
  <si>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</si>
  <si>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</si>
  <si>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</si>
  <si>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</si>
  <si>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</si>
  <si>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</si>
  <si>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</si>
  <si>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</si>
  <si>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</si>
  <si>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</si>
  <si>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</si>
  <si>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</si>
  <si>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</si>
  <si>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</si>
  <si>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</si>
  <si>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</si>
  <si>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</si>
  <si>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</si>
  <si>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</si>
  <si>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</si>
  <si>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</si>
  <si>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</si>
  <si>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</si>
  <si>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</si>
  <si>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</si>
  <si>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</si>
  <si>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</si>
  <si>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</si>
  <si>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</si>
  <si>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</si>
  <si>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</si>
  <si>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</si>
  <si>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</si>
  <si>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</si>
  <si>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</si>
  <si>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</si>
  <si>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</si>
  <si>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</si>
  <si>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</si>
  <si>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</si>
  <si>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</si>
  <si>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</si>
  <si>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</si>
  <si>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</si>
  <si>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</si>
  <si>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</si>
  <si>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</si>
  <si>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</si>
  <si>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</si>
  <si>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</si>
  <si>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</si>
  <si>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</si>
  <si>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</si>
  <si>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</si>
  <si>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</si>
  <si>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</si>
  <si>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</si>
  <si>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</si>
  <si>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</si>
  <si>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</si>
  <si>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</si>
  <si>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</si>
  <si>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</si>
  <si>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</si>
  <si>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</si>
  <si>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</si>
  <si>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</si>
  <si>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</si>
  <si>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</si>
  <si>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</si>
  <si>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</si>
  <si>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</si>
  <si>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</si>
  <si>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</si>
  <si>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</si>
  <si>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</si>
  <si>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</si>
  <si>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</si>
  <si>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</si>
  <si>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</si>
  <si>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</si>
  <si>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</si>
  <si>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</si>
  <si>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</si>
  <si>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</si>
  <si>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</si>
  <si>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</si>
  <si>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</si>
  <si>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</si>
  <si>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</si>
  <si>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</si>
  <si>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</si>
  <si>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</si>
  <si>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</si>
  <si>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</si>
  <si>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</si>
  <si>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</si>
  <si>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</si>
  <si>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</si>
  <si>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</si>
  <si>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</si>
  <si>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</si>
  <si>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</si>
  <si>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</si>
  <si>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</si>
  <si>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</si>
  <si>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</si>
  <si>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</si>
  <si>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</si>
  <si>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</si>
  <si>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</si>
  <si>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</si>
  <si>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</si>
  <si>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</si>
  <si>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</si>
  <si>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</si>
  <si>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</si>
  <si>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</si>
  <si>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</si>
  <si>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</si>
  <si>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</si>
  <si>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</si>
  <si>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</si>
  <si>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</si>
  <si>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</si>
  <si>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</si>
  <si>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</si>
  <si>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</si>
  <si>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</si>
  <si>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</si>
  <si>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</si>
  <si>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</si>
  <si>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</si>
  <si>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</si>
  <si>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</si>
  <si>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</si>
  <si>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</si>
  <si>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</si>
  <si>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</si>
  <si>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</si>
  <si>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</si>
  <si>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</si>
  <si>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</si>
  <si>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</si>
  <si>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</si>
  <si>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</si>
  <si>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</si>
  <si>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</si>
  <si>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</si>
  <si>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</si>
  <si>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</si>
  <si>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</si>
  <si>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</si>
  <si>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</si>
  <si>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</si>
  <si>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</si>
  <si>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</si>
  <si>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</si>
  <si>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</si>
  <si>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</si>
  <si>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</si>
  <si>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</si>
  <si>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</si>
  <si>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</si>
  <si>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</si>
  <si>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</si>
  <si>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</si>
  <si>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</si>
  <si>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</si>
  <si>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</si>
  <si>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</si>
  <si>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</si>
  <si>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</si>
  <si>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</si>
  <si>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</si>
  <si>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</si>
  <si>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</si>
  <si>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</si>
  <si>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</si>
  <si>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</si>
  <si>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</si>
  <si>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</si>
  <si>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</si>
  <si>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</si>
  <si>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</si>
  <si>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</si>
  <si>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</si>
  <si>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</si>
  <si>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</si>
  <si>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</si>
  <si>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</si>
  <si>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</si>
  <si>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</si>
  <si>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</si>
  <si>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</si>
  <si>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</si>
  <si>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</si>
  <si>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</si>
  <si>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</si>
  <si>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</si>
  <si>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</si>
  <si>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</si>
  <si>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</si>
  <si>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</si>
  <si>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</si>
  <si>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</si>
  <si>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</si>
  <si>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</si>
  <si>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</si>
  <si>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</si>
  <si>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</si>
  <si>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</si>
  <si>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</si>
  <si>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</si>
  <si>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</si>
  <si>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</si>
  <si>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</si>
  <si>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</si>
  <si>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</si>
  <si>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</si>
  <si>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</si>
  <si>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</si>
  <si>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</si>
  <si>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</si>
  <si>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</si>
  <si>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</si>
  <si>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</si>
  <si>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</si>
  <si>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</si>
  <si>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</si>
  <si>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</si>
  <si>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</si>
  <si>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</si>
  <si>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</si>
  <si>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</si>
  <si>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</si>
  <si>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</si>
  <si>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</si>
  <si>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</si>
  <si>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</si>
  <si>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</si>
  <si>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</si>
  <si>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</si>
  <si>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</si>
  <si>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</si>
  <si>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</si>
  <si>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</si>
  <si>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</si>
  <si>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</si>
  <si>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</si>
  <si>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</si>
  <si>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</si>
  <si>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</si>
  <si>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</si>
  <si>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</si>
  <si>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</si>
  <si>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</si>
  <si>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</si>
  <si>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</si>
  <si>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</si>
  <si>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</si>
  <si>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</si>
  <si>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</si>
  <si>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</si>
  <si>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</si>
  <si>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</si>
  <si>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</si>
  <si>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</si>
  <si>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</si>
  <si>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</si>
  <si>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</si>
  <si>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</si>
  <si>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</si>
  <si>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</si>
  <si>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</si>
  <si>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</si>
  <si>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</si>
  <si>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</si>
  <si>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</si>
  <si>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</si>
  <si>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</si>
  <si>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</si>
  <si>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</si>
  <si>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</si>
  <si>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</si>
  <si>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</si>
  <si>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</si>
  <si>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</si>
  <si>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</si>
  <si>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</si>
  <si>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</si>
  <si>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</si>
  <si>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</si>
  <si>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</si>
  <si>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</si>
  <si>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</si>
  <si>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</si>
  <si>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</si>
  <si>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</si>
  <si>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</si>
  <si>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</si>
  <si>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</si>
  <si>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</si>
  <si>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</si>
  <si>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</si>
  <si>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</si>
  <si>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</si>
  <si>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</si>
  <si>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</si>
  <si>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</si>
  <si>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</si>
  <si>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</si>
  <si>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</si>
  <si>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</si>
  <si>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</si>
  <si>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</si>
  <si>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</si>
  <si>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</si>
  <si>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</si>
  <si>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</si>
  <si>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</si>
  <si>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</si>
  <si>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</si>
  <si>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</si>
  <si>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</si>
  <si>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</si>
  <si>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</si>
  <si>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</si>
  <si>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</si>
  <si>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</si>
  <si>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</si>
  <si>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</si>
  <si>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</si>
  <si>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</si>
  <si>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</si>
  <si>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</si>
  <si>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</si>
  <si>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</si>
  <si>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</si>
  <si>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</si>
  <si>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</si>
  <si>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</si>
  <si>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</si>
  <si>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</si>
  <si>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</si>
  <si>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</si>
  <si>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</si>
  <si>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</si>
  <si>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</si>
  <si>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</si>
  <si>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</si>
  <si>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</si>
  <si>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</si>
  <si>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</si>
  <si>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</si>
  <si>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</si>
  <si>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</si>
  <si>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</si>
  <si>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</si>
  <si>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</si>
  <si>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</si>
  <si>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</si>
  <si>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</si>
  <si>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</si>
  <si>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</si>
  <si>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</si>
  <si>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</si>
  <si>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</si>
  <si>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</si>
  <si>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</si>
  <si>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</si>
  <si>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</si>
  <si>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</si>
  <si>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</si>
  <si>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</si>
  <si>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</si>
  <si>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</si>
  <si>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</si>
  <si>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</si>
  <si>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</si>
  <si>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</si>
  <si>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</si>
  <si>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</si>
  <si>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</si>
  <si>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</si>
  <si>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</si>
  <si>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</si>
  <si>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</si>
  <si>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</si>
  <si>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</si>
  <si>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</si>
  <si>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</si>
  <si>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</si>
  <si>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</si>
  <si>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</si>
  <si>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</si>
  <si>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</si>
  <si>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</si>
  <si>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</si>
  <si>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</si>
  <si>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</si>
  <si>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</si>
  <si>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</si>
  <si>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</si>
  <si>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</si>
  <si>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</si>
  <si>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</si>
  <si>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</si>
  <si>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</si>
  <si>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</si>
  <si>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</si>
  <si>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</si>
  <si>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</si>
  <si>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</si>
  <si>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</si>
  <si>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</si>
  <si>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</si>
  <si>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</si>
  <si>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</si>
  <si>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</si>
  <si>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</si>
  <si>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</si>
  <si>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</si>
  <si>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</si>
  <si>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</si>
  <si>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</si>
  <si>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</si>
  <si>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</si>
  <si>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</si>
  <si>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</si>
  <si>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</si>
  <si>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</si>
  <si>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</si>
  <si>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</si>
  <si>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</si>
  <si>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</si>
  <si>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</si>
  <si>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</si>
  <si>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</si>
  <si>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</si>
  <si>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</si>
  <si>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</si>
  <si>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</si>
  <si>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</si>
  <si>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</si>
  <si>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</si>
  <si>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</si>
  <si>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</si>
  <si>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</si>
  <si>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</si>
  <si>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</si>
  <si>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</si>
  <si>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</si>
  <si>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</si>
  <si>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</si>
  <si>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</si>
  <si>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</si>
  <si>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</si>
  <si>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</si>
  <si>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</si>
  <si>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</si>
  <si>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</si>
  <si>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</si>
  <si>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</si>
  <si>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</si>
  <si>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</si>
  <si>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</si>
  <si>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</si>
  <si>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</si>
  <si>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</si>
  <si>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</si>
  <si>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</si>
  <si>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</si>
  <si>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</si>
  <si>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</si>
  <si>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</si>
  <si>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</si>
  <si>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</si>
  <si>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</si>
  <si>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</si>
  <si>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</si>
  <si>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</si>
  <si>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</si>
  <si>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</si>
  <si>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</si>
  <si>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</si>
  <si>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</si>
  <si>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</si>
  <si>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</si>
  <si>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</si>
  <si>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</si>
  <si>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</si>
  <si>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</si>
  <si>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</si>
  <si>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</si>
  <si>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</si>
  <si>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</si>
  <si>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</si>
  <si>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</si>
  <si>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</si>
  <si>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</si>
  <si>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</si>
  <si>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</si>
  <si>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</si>
  <si>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</si>
  <si>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</si>
  <si>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</si>
  <si>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</si>
  <si>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</si>
  <si>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</si>
  <si>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</si>
  <si>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</si>
  <si>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</si>
  <si>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</si>
  <si>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</si>
  <si>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</si>
  <si>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</si>
  <si>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</si>
  <si>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</si>
  <si>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</si>
  <si>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</si>
  <si>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</si>
  <si>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</si>
  <si>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</si>
  <si>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</si>
  <si>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</si>
  <si>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</si>
  <si>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</si>
  <si>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</si>
  <si>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</si>
  <si>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</si>
  <si>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</si>
  <si>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</si>
  <si>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</si>
  <si>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</si>
  <si>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</si>
  <si>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</si>
  <si>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</si>
  <si>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</si>
  <si>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</si>
  <si>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</si>
  <si>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</si>
  <si>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</si>
  <si>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</si>
  <si>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</si>
  <si>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</si>
  <si>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</si>
  <si>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</si>
  <si>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</si>
  <si>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</si>
  <si>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</si>
  <si>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</si>
  <si>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</si>
  <si>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</si>
  <si>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</si>
  <si>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</si>
  <si>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</si>
  <si>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</si>
  <si>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</si>
  <si>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</si>
  <si>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</si>
  <si>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</si>
  <si>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</si>
  <si>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</si>
  <si>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</si>
  <si>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</si>
  <si>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</si>
  <si>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</si>
  <si>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</si>
  <si>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</si>
  <si>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</si>
  <si>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</si>
  <si>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</si>
  <si>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</si>
  <si>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</si>
  <si>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</si>
  <si>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</si>
  <si>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</si>
  <si>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</si>
  <si>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</si>
  <si>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</si>
  <si>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</si>
  <si>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</si>
  <si>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</si>
  <si>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</si>
  <si>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</si>
  <si>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</si>
  <si>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</si>
  <si>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</si>
  <si>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</si>
  <si>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</si>
  <si>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</si>
  <si>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</si>
  <si>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</si>
  <si>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</si>
  <si>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</si>
  <si>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</si>
  <si>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</si>
  <si>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</si>
  <si>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</si>
  <si>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</si>
  <si>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</si>
  <si>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</si>
  <si>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</si>
  <si>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</si>
  <si>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</si>
  <si>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</si>
  <si>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</si>
  <si>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</si>
  <si>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</si>
  <si>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</si>
  <si>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</si>
  <si>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</si>
  <si>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</si>
  <si>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</si>
  <si>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</si>
  <si>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</si>
  <si>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</si>
  <si>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</si>
  <si>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</si>
  <si>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</si>
  <si>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</si>
  <si>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</si>
  <si>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</si>
  <si>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</si>
  <si>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</si>
  <si>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</si>
  <si>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</si>
  <si>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</si>
  <si>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</si>
  <si>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</si>
  <si>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</si>
  <si>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</si>
  <si>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</si>
  <si>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</si>
  <si>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</si>
  <si>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</si>
  <si>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</si>
  <si>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</si>
  <si>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</si>
  <si>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</si>
  <si>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</si>
  <si>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</si>
  <si>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</si>
  <si>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</si>
  <si>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</si>
  <si>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</si>
  <si>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</si>
  <si>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</si>
  <si>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</si>
  <si>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</si>
  <si>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</si>
  <si>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</si>
  <si>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</si>
  <si>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</si>
  <si>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</si>
  <si>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</si>
  <si>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</si>
  <si>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</si>
  <si>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</si>
  <si>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</si>
  <si>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</si>
  <si>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</si>
  <si>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</si>
  <si>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</si>
  <si>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</si>
  <si>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</si>
  <si>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</si>
  <si>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</si>
  <si>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</si>
  <si>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</si>
  <si>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</si>
  <si>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</si>
  <si>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</si>
  <si>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</si>
  <si>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</si>
  <si>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</si>
  <si>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</si>
  <si>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</si>
  <si>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</si>
  <si>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</si>
  <si>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</si>
  <si>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</si>
  <si>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</si>
  <si>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</si>
  <si>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</si>
  <si>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</si>
  <si>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</si>
  <si>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</si>
  <si>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</si>
  <si>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</si>
  <si>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</si>
  <si>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</si>
  <si>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</si>
  <si>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</si>
  <si>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</si>
  <si>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</si>
  <si>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</si>
  <si>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</si>
  <si>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</si>
  <si>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</si>
  <si>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</si>
  <si>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</si>
  <si>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</si>
  <si>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</si>
  <si>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</si>
  <si>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</si>
  <si>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</si>
  <si>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</si>
  <si>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</si>
  <si>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</si>
  <si>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</si>
  <si>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</si>
  <si>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</si>
  <si>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</si>
  <si>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</si>
  <si>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</si>
  <si>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</si>
  <si>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</si>
  <si>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</si>
  <si>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</si>
  <si>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</si>
  <si>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</si>
  <si>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</si>
  <si>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</si>
  <si>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</si>
  <si>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</si>
  <si>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</si>
  <si>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</si>
  <si>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</si>
  <si>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</si>
  <si>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</si>
  <si>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</si>
  <si>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</si>
  <si>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</si>
  <si>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</si>
  <si>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</si>
  <si>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</si>
  <si>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</si>
  <si>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</si>
  <si>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</si>
  <si>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</si>
  <si>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</si>
  <si>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</si>
  <si>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</si>
  <si>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</si>
  <si>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</si>
  <si>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</si>
  <si>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</si>
  <si>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</si>
  <si>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</si>
  <si>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</si>
  <si>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</si>
  <si>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</si>
  <si>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</si>
  <si>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</si>
  <si>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</si>
  <si>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</si>
  <si>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</si>
  <si>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</si>
  <si>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</si>
  <si>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</si>
  <si>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</si>
  <si>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</si>
  <si>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</si>
  <si>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</si>
  <si>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</si>
  <si>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</si>
  <si>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</si>
  <si>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</si>
  <si>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</si>
  <si>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</si>
  <si>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</si>
  <si>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</si>
  <si>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</si>
  <si>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</si>
  <si>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</si>
  <si>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</si>
  <si>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</si>
  <si>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</si>
  <si>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</si>
  <si>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</si>
  <si>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</si>
  <si>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</si>
  <si>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</si>
  <si>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</si>
  <si>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</si>
  <si>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</si>
  <si>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</si>
  <si>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</si>
  <si>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</si>
  <si>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</si>
  <si>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</si>
  <si>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</si>
  <si>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</si>
  <si>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</si>
  <si>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</si>
  <si>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</si>
  <si>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</si>
  <si>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</si>
  <si>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</si>
  <si>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</si>
  <si>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</si>
  <si>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</si>
  <si>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</si>
  <si>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</si>
  <si>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</si>
  <si>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</si>
  <si>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</si>
  <si>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</si>
  <si>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</si>
  <si>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</si>
  <si>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</si>
  <si>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</si>
  <si>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</si>
  <si>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</si>
  <si>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</si>
  <si>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</si>
  <si>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</si>
  <si>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</si>
  <si>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</si>
  <si>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</si>
  <si>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</si>
  <si>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</si>
  <si>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</si>
  <si>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</si>
  <si>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</si>
  <si>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</si>
  <si>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</si>
  <si>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</si>
  <si>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</si>
  <si>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</si>
  <si>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</si>
  <si>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</si>
  <si>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</si>
  <si>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</si>
  <si>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</si>
  <si>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</si>
  <si>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</si>
  <si>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</si>
  <si>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</si>
  <si>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</si>
  <si>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</si>
  <si>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</si>
  <si>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</si>
  <si>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</si>
  <si>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</si>
  <si>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</si>
  <si>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</si>
  <si>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</si>
  <si>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</si>
  <si>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</si>
  <si>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</si>
  <si>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</si>
  <si>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</si>
  <si>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</si>
  <si>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</si>
  <si>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</si>
  <si>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</si>
  <si>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</si>
  <si>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</si>
  <si>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</si>
  <si>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</si>
  <si>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</si>
  <si>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</si>
  <si>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</si>
  <si>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</si>
  <si>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</si>
  <si>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</si>
  <si>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</si>
  <si>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</si>
  <si>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</si>
  <si>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</si>
  <si>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</si>
  <si>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</si>
  <si>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</si>
  <si>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</si>
  <si>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</si>
  <si>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</si>
  <si>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</si>
  <si>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</si>
  <si>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</si>
  <si>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</si>
  <si>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</si>
  <si>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</si>
  <si>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</si>
  <si>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</si>
  <si>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</si>
  <si>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</si>
  <si>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</si>
  <si>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</si>
  <si>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</si>
  <si>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</si>
  <si>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</si>
  <si>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</si>
  <si>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</si>
  <si>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</si>
  <si>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</si>
  <si>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</si>
  <si>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</si>
  <si>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</si>
  <si>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</si>
  <si>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</si>
  <si>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</si>
  <si>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</si>
  <si>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</si>
  <si>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</si>
  <si>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</si>
  <si>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</si>
  <si>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</si>
  <si>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</si>
  <si>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</si>
  <si>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</si>
  <si>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</si>
  <si>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</si>
  <si>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</si>
  <si>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</si>
  <si>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</si>
  <si>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</si>
  <si>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</si>
  <si>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</si>
  <si>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</si>
  <si>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</si>
  <si>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</si>
  <si>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</si>
  <si>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</si>
  <si>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</si>
  <si>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</si>
  <si>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</si>
  <si>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</si>
  <si>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</si>
  <si>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</si>
  <si>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</si>
  <si>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</si>
  <si>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</si>
  <si>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</si>
  <si>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</si>
  <si>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</si>
  <si>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</si>
  <si>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</si>
  <si>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</si>
  <si>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</si>
  <si>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</si>
  <si>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</si>
  <si>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</si>
  <si>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</si>
  <si>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</si>
  <si>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</si>
  <si>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</si>
  <si>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</si>
  <si>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</si>
  <si>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</si>
  <si>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</si>
  <si>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</si>
  <si>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</si>
  <si>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</si>
  <si>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</si>
  <si>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</si>
  <si>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</si>
  <si>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</si>
  <si>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</si>
  <si>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</si>
  <si>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</si>
  <si>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</si>
  <si>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</si>
  <si>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</si>
  <si>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</si>
  <si>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</si>
  <si>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</si>
  <si>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</si>
  <si>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</si>
  <si>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</si>
  <si>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</si>
  <si>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</si>
  <si>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</si>
  <si>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</si>
  <si>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</si>
  <si>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</si>
  <si>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</si>
  <si>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</si>
  <si>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</si>
  <si>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</si>
  <si>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</si>
  <si>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</si>
  <si>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</si>
  <si>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</si>
  <si>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</si>
  <si>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</si>
  <si>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</si>
  <si>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</si>
  <si>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</si>
  <si>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</si>
  <si>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</si>
  <si>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</si>
  <si>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</si>
  <si>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</si>
  <si>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</si>
  <si>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</si>
  <si>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</si>
  <si>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</si>
  <si>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</si>
  <si>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</si>
  <si>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</si>
  <si>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</si>
  <si>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</si>
  <si>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</si>
  <si>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</si>
  <si>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</si>
  <si>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</si>
  <si>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</si>
  <si>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</si>
  <si>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</si>
  <si>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</si>
  <si>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</si>
  <si>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</si>
  <si>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</si>
  <si>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</si>
  <si>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</si>
  <si>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</si>
  <si>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</si>
  <si>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</si>
  <si>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</si>
  <si>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</si>
  <si>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</si>
  <si>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</si>
  <si>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</si>
  <si>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</si>
  <si>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</si>
  <si>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</si>
  <si>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</si>
  <si>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</si>
  <si>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</si>
  <si>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</si>
  <si>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</si>
  <si>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</si>
  <si>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</si>
  <si>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</si>
  <si>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</si>
  <si>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</si>
  <si>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</si>
  <si>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</si>
  <si>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</si>
  <si>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</si>
  <si>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</si>
  <si>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</si>
  <si>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</si>
  <si>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</si>
  <si>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</si>
  <si>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</si>
  <si>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</si>
  <si>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</si>
  <si>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</si>
  <si>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</si>
  <si>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</si>
  <si>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</si>
  <si>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</si>
  <si>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</si>
  <si>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</si>
  <si>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</si>
  <si>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</si>
  <si>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</si>
  <si>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</si>
  <si>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</si>
  <si>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</si>
  <si>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</si>
  <si>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</si>
  <si>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</si>
  <si>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</si>
  <si>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</si>
  <si>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</si>
  <si>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</si>
  <si>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</si>
  <si>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</si>
  <si>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</si>
  <si>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</si>
  <si>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</si>
  <si>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</si>
  <si>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</si>
  <si>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</si>
  <si>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</si>
  <si>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</si>
  <si>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</si>
  <si>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</si>
  <si>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</si>
  <si>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</si>
  <si>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</si>
  <si>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</si>
  <si>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</si>
  <si>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</si>
  <si>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</si>
  <si>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</si>
  <si>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</si>
  <si>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</si>
  <si>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</si>
  <si>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</si>
  <si>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</si>
  <si>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</si>
  <si>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</si>
  <si>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</si>
  <si>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</si>
  <si>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</si>
  <si>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</si>
  <si>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</si>
  <si>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</si>
  <si>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</si>
  <si>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</si>
  <si>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</si>
  <si>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</si>
  <si>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</si>
  <si>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</si>
  <si>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</si>
  <si>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</si>
  <si>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</si>
  <si>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</si>
  <si>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</si>
  <si>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</si>
  <si>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</si>
  <si>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</si>
  <si>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</si>
  <si>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</si>
  <si>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</si>
  <si>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</si>
  <si>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</si>
  <si>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</si>
  <si>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</si>
  <si>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</si>
  <si>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</si>
  <si>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</si>
  <si>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</si>
  <si>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</si>
  <si>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</si>
  <si>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</si>
  <si>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</si>
  <si>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</si>
  <si>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</si>
  <si>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</si>
  <si>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</si>
  <si>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</si>
  <si>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</si>
  <si>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</si>
  <si>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</si>
  <si>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</si>
  <si>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</si>
  <si>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</si>
  <si>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</si>
  <si>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</si>
  <si>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</si>
  <si>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</si>
  <si>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</si>
  <si>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</si>
  <si>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</si>
  <si>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</si>
  <si>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</si>
  <si>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</si>
  <si>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</si>
  <si>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</si>
  <si>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</si>
  <si>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</si>
  <si>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</si>
  <si>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</si>
  <si>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</si>
  <si>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</si>
  <si>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</si>
  <si>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</si>
  <si>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</si>
  <si>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</si>
  <si>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</si>
  <si>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</si>
  <si>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</si>
  <si>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</si>
  <si>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</si>
  <si>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</si>
  <si>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</si>
  <si>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</si>
  <si>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</si>
  <si>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</si>
  <si>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</si>
  <si>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</si>
  <si>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</si>
  <si>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</si>
  <si>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</si>
  <si>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</si>
  <si>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</si>
  <si>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</si>
  <si>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</si>
  <si>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</si>
  <si>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</si>
  <si>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</si>
  <si>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</si>
  <si>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</si>
  <si>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</si>
  <si>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</si>
  <si>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</si>
  <si>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</si>
  <si>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</si>
  <si>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</si>
  <si>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</si>
  <si>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</si>
  <si>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</si>
  <si>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</si>
  <si>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</si>
  <si>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</si>
  <si>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</si>
  <si>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</si>
  <si>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</si>
  <si>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</si>
  <si>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</si>
  <si>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</si>
  <si>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</si>
  <si>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</si>
  <si>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</si>
  <si>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</si>
  <si>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</si>
  <si>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</si>
  <si>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</si>
  <si>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</si>
  <si>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</si>
  <si>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</si>
  <si>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</si>
  <si>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</si>
  <si>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</si>
  <si>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</si>
  <si>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</si>
  <si>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</si>
  <si>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</si>
  <si>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</si>
  <si>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</si>
  <si>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</si>
  <si>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</si>
  <si>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</si>
  <si>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</si>
  <si>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</si>
  <si>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</si>
  <si>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</si>
  <si>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</si>
  <si>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</si>
  <si>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</si>
  <si>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</si>
  <si>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</si>
  <si>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</si>
  <si>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</si>
  <si>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</si>
  <si>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</si>
  <si>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</si>
  <si>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</si>
  <si>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</si>
  <si>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</si>
  <si>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</si>
  <si>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</si>
  <si>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</si>
  <si>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</si>
  <si>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</si>
  <si>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</si>
  <si>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</si>
  <si>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</si>
  <si>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</si>
  <si>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</si>
  <si>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</si>
  <si>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</si>
  <si>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</si>
  <si>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</si>
  <si>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</si>
  <si>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</si>
  <si>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</si>
  <si>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</si>
  <si>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</si>
  <si>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</si>
  <si>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</si>
  <si>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</si>
  <si>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</si>
  <si>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</si>
  <si>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</si>
  <si>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</si>
  <si>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</si>
  <si>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</si>
  <si>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</si>
  <si>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</si>
  <si>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</si>
  <si>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</si>
  <si>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</si>
  <si>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</si>
  <si>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</si>
  <si>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</si>
  <si>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</si>
  <si>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</si>
  <si>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</si>
  <si>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</si>
  <si>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</si>
  <si>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</si>
  <si>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</si>
  <si>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</si>
  <si>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</si>
  <si>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</si>
  <si>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</si>
  <si>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</si>
  <si>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</si>
  <si>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</si>
  <si>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</si>
  <si>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</si>
  <si>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</si>
  <si>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</si>
  <si>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</si>
  <si>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</si>
  <si>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</si>
  <si>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</si>
  <si>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</si>
  <si>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</si>
  <si>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</si>
  <si>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</si>
  <si>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</si>
  <si>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</si>
  <si>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</si>
  <si>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</si>
  <si>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</si>
  <si>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</si>
  <si>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</si>
  <si>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</si>
  <si>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</si>
  <si>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</si>
  <si>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</si>
  <si>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</si>
  <si>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</si>
  <si>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</si>
  <si>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</si>
  <si>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</si>
  <si>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</si>
  <si>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</si>
  <si>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</si>
  <si>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</si>
  <si>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</si>
  <si>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</si>
  <si>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</si>
  <si>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</si>
  <si>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</si>
  <si>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</si>
  <si>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</si>
  <si>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</si>
  <si>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</si>
  <si>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</si>
  <si>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</si>
  <si>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</si>
  <si>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</si>
  <si>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</si>
  <si>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</si>
  <si>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</si>
  <si>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</si>
  <si>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</si>
  <si>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</si>
  <si>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</si>
  <si>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</si>
  <si>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</si>
  <si>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</si>
  <si>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</si>
  <si>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</si>
  <si>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</si>
  <si>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</si>
  <si>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</si>
  <si>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</si>
  <si>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</si>
  <si>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</si>
  <si>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</si>
  <si>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</si>
  <si>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</si>
  <si>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</si>
  <si>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</si>
  <si>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</si>
  <si>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</si>
  <si>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</si>
  <si>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</si>
  <si>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</si>
  <si>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</si>
  <si>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</si>
  <si>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</si>
  <si>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</si>
  <si>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</si>
  <si>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</si>
  <si>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</si>
  <si>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</si>
  <si>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</si>
  <si>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</si>
  <si>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</si>
  <si>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</si>
  <si>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</si>
  <si>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</si>
  <si>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</si>
  <si>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</si>
  <si>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</si>
  <si>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</si>
  <si>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</si>
  <si>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</si>
  <si>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</si>
  <si>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</si>
  <si>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</si>
  <si>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</si>
  <si>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</si>
  <si>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</si>
  <si>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</si>
  <si>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</si>
  <si>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</si>
  <si>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</si>
  <si>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</si>
  <si>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</si>
  <si>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</si>
  <si>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</si>
  <si>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</si>
  <si>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</si>
  <si>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</si>
  <si>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</si>
  <si>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</si>
  <si>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</si>
  <si>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</si>
  <si>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</si>
  <si>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</si>
  <si>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</si>
  <si>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</si>
  <si>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</si>
  <si>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</si>
  <si>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</si>
  <si>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</si>
  <si>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</si>
  <si>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</si>
  <si>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</si>
  <si>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</si>
  <si>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</si>
  <si>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</si>
  <si>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</si>
  <si>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</si>
  <si>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</si>
  <si>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</si>
  <si>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</si>
  <si>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</si>
  <si>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</si>
  <si>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</si>
  <si>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</si>
  <si>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</si>
  <si>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</si>
  <si>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</si>
  <si>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</si>
  <si>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</si>
  <si>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</si>
  <si>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</si>
  <si>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</si>
  <si>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</si>
  <si>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</si>
  <si>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</si>
  <si>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</si>
  <si>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</si>
  <si>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</si>
  <si>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</si>
  <si>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</si>
  <si>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</si>
  <si>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</si>
  <si>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</si>
  <si>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</si>
  <si>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</si>
  <si>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</si>
  <si>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</si>
  <si>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</si>
  <si>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</si>
  <si>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</si>
  <si>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</si>
  <si>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</si>
  <si>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</si>
  <si>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</si>
  <si>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</si>
  <si>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</si>
  <si>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</si>
  <si>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</si>
  <si>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</si>
  <si>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</si>
  <si>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</si>
  <si>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</si>
  <si>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</si>
  <si>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</si>
  <si>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</si>
  <si>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</si>
  <si>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</si>
  <si>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</si>
  <si>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</si>
  <si>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</si>
  <si>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</si>
  <si>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</si>
  <si>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</si>
  <si>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</si>
  <si>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</si>
  <si>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</si>
  <si>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</si>
  <si>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</si>
  <si>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</si>
  <si>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</si>
  <si>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</si>
  <si>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</si>
  <si>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</si>
  <si>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</si>
  <si>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</si>
  <si>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</si>
  <si>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</si>
  <si>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</si>
  <si>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</si>
  <si>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</si>
  <si>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</si>
  <si>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</si>
  <si>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</si>
  <si>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</si>
  <si>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</si>
  <si>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</si>
  <si>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</si>
  <si>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</si>
  <si>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</si>
  <si>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</si>
  <si>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</si>
  <si>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</si>
  <si>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</si>
  <si>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</si>
  <si>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</si>
  <si>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</si>
  <si>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</si>
  <si>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</si>
  <si>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</si>
  <si>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</si>
  <si>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</si>
  <si>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</si>
  <si>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</si>
  <si>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</si>
  <si>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</si>
  <si>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</si>
  <si>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</si>
  <si>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</si>
  <si>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</si>
  <si>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</si>
  <si>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</si>
  <si>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</si>
  <si>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</si>
  <si>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</si>
  <si>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</si>
  <si>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</si>
  <si>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</si>
  <si>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</si>
  <si>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</si>
  <si>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</si>
  <si>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</si>
  <si>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</si>
  <si>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</si>
  <si>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</si>
  <si>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</si>
  <si>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</si>
  <si>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</si>
  <si>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</si>
  <si>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</si>
  <si>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</si>
  <si>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</si>
  <si>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</si>
  <si>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</si>
  <si>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</si>
  <si>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</si>
  <si>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</si>
  <si>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</si>
  <si>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</si>
  <si>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</si>
  <si>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</si>
  <si>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</si>
  <si>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</si>
  <si>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</si>
  <si>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</si>
  <si>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</si>
  <si>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</si>
  <si>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</si>
  <si>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</si>
  <si>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</si>
  <si>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</si>
  <si>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</si>
  <si>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</si>
  <si>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</si>
  <si>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</si>
  <si>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</si>
  <si>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</si>
  <si>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</si>
  <si>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</si>
  <si>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</si>
  <si>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</si>
  <si>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</si>
  <si>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</si>
  <si>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</si>
  <si>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</si>
  <si>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</si>
  <si>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</si>
  <si>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</si>
  <si>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</si>
  <si>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</si>
  <si>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</si>
  <si>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</si>
  <si>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</si>
  <si>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</si>
  <si>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</si>
  <si>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</si>
  <si>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</si>
  <si>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</si>
  <si>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</si>
  <si>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</si>
  <si>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</si>
  <si>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</si>
  <si>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</si>
  <si>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</si>
  <si>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</si>
  <si>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</si>
  <si>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</si>
  <si>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</si>
  <si>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</si>
  <si>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</si>
  <si>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</si>
  <si>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</si>
  <si>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</si>
  <si>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</si>
  <si>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</si>
  <si>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</si>
  <si>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</si>
  <si>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</si>
  <si>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</si>
  <si>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</si>
  <si>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</si>
  <si>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</si>
  <si>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</si>
  <si>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</si>
  <si>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</si>
  <si>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</si>
  <si>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</si>
  <si>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</si>
  <si>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</si>
  <si>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</si>
  <si>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</si>
  <si>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</si>
  <si>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</si>
  <si>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</si>
  <si>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</si>
  <si>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</si>
  <si>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</si>
  <si>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</si>
  <si>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</si>
  <si>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</si>
  <si>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</si>
  <si>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</si>
  <si>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</si>
  <si>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</si>
  <si>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</si>
  <si>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</si>
  <si>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</si>
  <si>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</si>
  <si>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</si>
  <si>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</si>
  <si>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</si>
  <si>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</si>
  <si>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</si>
  <si>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</si>
  <si>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</si>
  <si>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</si>
  <si>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</si>
  <si>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</si>
  <si>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</si>
  <si>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</si>
  <si>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</si>
  <si>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</si>
  <si>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</si>
  <si>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</si>
  <si>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</si>
  <si>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</si>
  <si>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</si>
  <si>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</si>
  <si>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</si>
  <si>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</si>
  <si>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</si>
  <si>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</si>
  <si>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</si>
  <si>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</si>
  <si>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</si>
  <si>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</si>
  <si>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</si>
  <si>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</si>
  <si>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</si>
  <si>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</si>
  <si>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</si>
  <si>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</si>
  <si>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</si>
  <si>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</si>
  <si>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</si>
  <si>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</si>
  <si>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</si>
  <si>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</si>
  <si>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</si>
  <si>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</si>
  <si>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</si>
  <si>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</si>
  <si>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</si>
  <si>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</si>
  <si>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</si>
  <si>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</si>
  <si>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</si>
  <si>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</si>
  <si>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</si>
  <si>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</si>
  <si>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</si>
  <si>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</si>
  <si>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</si>
  <si>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</si>
  <si>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</si>
  <si>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</si>
  <si>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</si>
  <si>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</si>
  <si>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</si>
  <si>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</si>
  <si>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</si>
  <si>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</si>
  <si>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</si>
  <si>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</si>
  <si>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</si>
  <si>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</si>
  <si>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</si>
  <si>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</si>
  <si>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</si>
  <si>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</si>
  <si>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</si>
  <si>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</si>
  <si>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</si>
  <si>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</si>
  <si>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</si>
  <si>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</si>
  <si>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</si>
  <si>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</si>
  <si>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</si>
  <si>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</si>
  <si>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</si>
  <si>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</si>
  <si>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</si>
  <si>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</si>
  <si>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</si>
  <si>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</si>
  <si>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</si>
  <si>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</si>
  <si>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</si>
  <si>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</si>
  <si>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</si>
  <si>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</si>
  <si>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</si>
  <si>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</si>
  <si>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</si>
  <si>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</si>
  <si>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</si>
  <si>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</si>
  <si>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</si>
  <si>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</si>
  <si>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</si>
  <si>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</si>
  <si>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</si>
  <si>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</si>
  <si>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</si>
  <si>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</si>
  <si>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</si>
  <si>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</si>
  <si>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</si>
  <si>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</si>
  <si>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</si>
  <si>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</si>
  <si>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</si>
  <si>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</si>
  <si>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</si>
  <si>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</si>
  <si>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</si>
  <si>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</si>
  <si>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</si>
  <si>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</si>
  <si>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</si>
  <si>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</si>
  <si>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</si>
  <si>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</si>
  <si>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</si>
  <si>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</si>
  <si>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</si>
  <si>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</si>
  <si>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</si>
  <si>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</si>
  <si>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</si>
  <si>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</si>
  <si>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</si>
  <si>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</si>
  <si>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</si>
  <si>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</si>
  <si>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</si>
  <si>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</si>
  <si>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</si>
  <si>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</si>
  <si>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</si>
  <si>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</si>
  <si>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</si>
  <si>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</si>
  <si>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</si>
  <si>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</si>
  <si>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</si>
  <si>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</si>
  <si>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</si>
  <si>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</si>
  <si>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</si>
  <si>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</si>
  <si>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</si>
  <si>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</si>
  <si>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</si>
  <si>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</si>
  <si>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</si>
  <si>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</si>
  <si>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</si>
  <si>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</si>
  <si>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</si>
  <si>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</si>
  <si>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</si>
  <si>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</si>
  <si>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</si>
  <si>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</si>
  <si>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</si>
  <si>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</si>
  <si>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</si>
  <si>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</si>
  <si>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</si>
  <si>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</si>
  <si>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</si>
  <si>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</si>
  <si>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</si>
  <si>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</si>
  <si>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</si>
  <si>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</si>
  <si>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</si>
  <si>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</si>
  <si>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</si>
  <si>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</si>
  <si>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</si>
  <si>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</si>
  <si>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</si>
  <si>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</si>
  <si>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</si>
  <si>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</si>
  <si>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</si>
  <si>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</si>
  <si>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</si>
  <si>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</si>
  <si>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</si>
  <si>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</si>
  <si>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</si>
  <si>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</si>
  <si>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</si>
  <si>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</si>
  <si>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</si>
  <si>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</si>
  <si>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</si>
  <si>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</si>
  <si>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</si>
  <si>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</si>
  <si>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</si>
  <si>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</si>
  <si>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</si>
  <si>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</si>
  <si>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</si>
  <si>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</si>
  <si>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</si>
  <si>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</si>
  <si>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</si>
  <si>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</si>
  <si>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</si>
  <si>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</si>
  <si>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</si>
  <si>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</si>
  <si>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</si>
  <si>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</si>
  <si>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</si>
  <si>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</si>
  <si>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</si>
  <si>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</si>
  <si>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</si>
  <si>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</si>
  <si>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</si>
  <si>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</si>
  <si>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</si>
  <si>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</si>
  <si>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</si>
  <si>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</si>
  <si>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</si>
  <si>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</si>
  <si>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</si>
  <si>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</si>
  <si>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</si>
  <si>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</si>
  <si>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</si>
  <si>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</si>
  <si>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</si>
  <si>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</si>
  <si>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</si>
  <si>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</si>
  <si>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</si>
  <si>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</si>
  <si>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</si>
  <si>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</si>
  <si>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</si>
  <si>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</si>
  <si>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</si>
  <si>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</si>
  <si>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</si>
  <si>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</si>
  <si>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</si>
  <si>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</si>
  <si>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</si>
  <si>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</si>
  <si>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</si>
  <si>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</si>
  <si>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</si>
  <si>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</si>
  <si>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</si>
  <si>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</si>
  <si>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</si>
  <si>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</si>
  <si>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</si>
  <si>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</si>
  <si>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</si>
  <si>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</si>
  <si>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</si>
  <si>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</si>
  <si>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</si>
  <si>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</si>
  <si>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</si>
  <si>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</si>
  <si>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</si>
  <si>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</si>
  <si>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</si>
  <si>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</si>
  <si>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</si>
  <si>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</si>
  <si>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</si>
  <si>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</si>
  <si>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</si>
  <si>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</si>
  <si>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</si>
  <si>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</si>
  <si>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</si>
  <si>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</si>
  <si>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</si>
  <si>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</si>
  <si>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</si>
  <si>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</si>
  <si>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</si>
  <si>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</si>
  <si>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</si>
  <si>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</si>
  <si>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</si>
  <si>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</si>
  <si>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</si>
  <si>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</si>
  <si>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</si>
  <si>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</si>
  <si>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</si>
  <si>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</si>
  <si>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</si>
  <si>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</si>
  <si>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</si>
  <si>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</si>
  <si>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</si>
  <si>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</si>
  <si>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</si>
  <si>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</si>
  <si>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</si>
  <si>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</si>
  <si>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</si>
  <si>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</si>
  <si>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</si>
  <si>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</si>
  <si>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</si>
  <si>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</si>
  <si>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</si>
  <si>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</si>
  <si>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</si>
  <si>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</si>
  <si>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</si>
  <si>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</si>
  <si>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</si>
  <si>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</si>
  <si>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</si>
  <si>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</si>
  <si>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</si>
  <si>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</si>
  <si>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</si>
  <si>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</si>
  <si>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</si>
  <si>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</si>
  <si>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</si>
  <si>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</si>
  <si>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</si>
  <si>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</si>
  <si>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</si>
  <si>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</si>
  <si>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</si>
  <si>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</si>
  <si>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</si>
  <si>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</si>
  <si>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</si>
  <si>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</si>
  <si>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</si>
  <si>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</si>
  <si>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</si>
  <si>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</si>
  <si>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</si>
  <si>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</si>
  <si>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</si>
  <si>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</si>
  <si>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</si>
  <si>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</si>
  <si>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</si>
  <si>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</si>
  <si>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</si>
  <si>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</si>
  <si>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</si>
  <si>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</si>
  <si>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</si>
  <si>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</si>
  <si>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</si>
  <si>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</si>
  <si>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</si>
  <si>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</si>
  <si>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</si>
  <si>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</si>
  <si>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</si>
  <si>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</si>
  <si>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</si>
  <si>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</si>
  <si>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</si>
  <si>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</si>
  <si>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</si>
  <si>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</si>
  <si>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</si>
  <si>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</si>
  <si>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</si>
  <si>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</si>
  <si>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</si>
  <si>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</si>
  <si>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</si>
  <si>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</si>
  <si>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</si>
  <si>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</si>
  <si>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</si>
  <si>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</si>
  <si>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</si>
  <si>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</si>
  <si>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</si>
  <si>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</si>
  <si>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</si>
  <si>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</si>
  <si>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</si>
  <si>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</si>
  <si>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</si>
  <si>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</si>
  <si>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</si>
  <si>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</si>
  <si>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</si>
  <si>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</si>
  <si>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</si>
  <si>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</si>
  <si>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</si>
  <si>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</si>
  <si>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</si>
  <si>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</si>
  <si>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</si>
  <si>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</si>
  <si>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</si>
  <si>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</si>
  <si>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</si>
  <si>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</si>
  <si>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</si>
  <si>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</si>
  <si>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</si>
  <si>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</si>
  <si>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</si>
  <si>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</si>
  <si>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</si>
  <si>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</si>
  <si>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</si>
  <si>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</si>
  <si>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</si>
  <si>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</si>
  <si>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</si>
  <si>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</si>
  <si>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</si>
  <si>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</si>
  <si>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</si>
  <si>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</si>
  <si>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</si>
  <si>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</si>
  <si>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</si>
  <si>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</si>
  <si>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</si>
  <si>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</si>
  <si>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</si>
  <si>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</si>
  <si>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</si>
  <si>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</si>
  <si>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</si>
  <si>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</si>
  <si>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</si>
  <si>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</si>
  <si>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</si>
  <si>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</si>
  <si>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</si>
  <si>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</si>
  <si>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</si>
  <si>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</si>
  <si>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</si>
  <si>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</si>
  <si>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</si>
  <si>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</si>
  <si>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</si>
  <si>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</si>
  <si>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</si>
  <si>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</si>
  <si>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</si>
  <si>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</si>
  <si>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</si>
  <si>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</si>
  <si>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</si>
  <si>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</si>
  <si>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</si>
  <si>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</si>
  <si>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</si>
  <si>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</si>
  <si>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</si>
  <si>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</si>
  <si>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</si>
  <si>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</si>
  <si>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</si>
  <si>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</si>
  <si>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</si>
  <si>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</si>
  <si>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</si>
  <si>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</si>
  <si>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</si>
  <si>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</si>
  <si>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</si>
  <si>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</si>
  <si>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</si>
  <si>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</si>
  <si>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</si>
  <si>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</si>
  <si>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</si>
  <si>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</si>
  <si>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</si>
  <si>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</si>
  <si>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</si>
  <si>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</si>
  <si>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</si>
  <si>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</si>
  <si>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</si>
  <si>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</si>
  <si>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</si>
  <si>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</si>
  <si>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</si>
  <si>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</si>
  <si>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</si>
  <si>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</si>
  <si>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</si>
  <si>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</si>
  <si>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</si>
  <si>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</si>
  <si>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</si>
  <si>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</si>
  <si>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</si>
  <si>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</si>
  <si>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</si>
  <si>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</si>
  <si>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</si>
  <si>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</si>
  <si>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</si>
  <si>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</si>
  <si>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</si>
  <si>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</si>
  <si>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</si>
  <si>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</si>
  <si>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</si>
  <si>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</si>
  <si>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</si>
  <si>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</si>
  <si>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</si>
  <si>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</si>
  <si>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</si>
  <si>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</si>
  <si>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</si>
  <si>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</si>
  <si>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</si>
  <si>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</si>
  <si>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</si>
  <si>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</si>
  <si>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</si>
  <si>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</si>
  <si>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</si>
  <si>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</si>
  <si>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</si>
  <si>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</si>
  <si>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</si>
  <si>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</si>
  <si>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</si>
  <si>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</si>
  <si>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</si>
  <si>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</si>
  <si>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</si>
  <si>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</si>
  <si>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</si>
  <si>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</si>
  <si>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</si>
  <si>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</si>
  <si>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</si>
  <si>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</si>
  <si>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</si>
  <si>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</si>
  <si>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</si>
  <si>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</si>
  <si>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</si>
  <si>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</si>
  <si>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</si>
  <si>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</si>
  <si>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</si>
  <si>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</si>
  <si>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</si>
  <si>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</si>
  <si>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</si>
  <si>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</si>
  <si>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</si>
  <si>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</si>
  <si>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</si>
  <si>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</si>
  <si>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</si>
  <si>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</si>
  <si>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</si>
  <si>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</si>
  <si>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</si>
  <si>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</si>
  <si>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</si>
  <si>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</si>
  <si>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</si>
  <si>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</si>
  <si>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</si>
  <si>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</si>
  <si>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</si>
  <si>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</si>
  <si>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</si>
  <si>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</si>
  <si>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</si>
  <si>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</si>
  <si>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</si>
  <si>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</si>
  <si>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</si>
  <si>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</si>
  <si>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</si>
  <si>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</si>
  <si>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</si>
  <si>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</si>
  <si>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</si>
  <si>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</si>
  <si>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</si>
  <si>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</si>
  <si>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</si>
  <si>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</si>
  <si>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</si>
  <si>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</si>
  <si>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</si>
  <si>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</si>
  <si>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</si>
  <si>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</si>
  <si>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</si>
  <si>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</si>
  <si>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</si>
  <si>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</si>
  <si>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</si>
  <si>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</si>
  <si>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</si>
  <si>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</si>
  <si>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</si>
  <si>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</si>
  <si>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</si>
  <si>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</si>
  <si>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</si>
  <si>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</si>
  <si>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</si>
  <si>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</si>
  <si>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</si>
  <si>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</si>
  <si>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</si>
  <si>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</si>
  <si>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</si>
  <si>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</si>
  <si>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</si>
  <si>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</si>
  <si>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</si>
  <si>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</si>
  <si>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</si>
  <si>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</si>
  <si>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</si>
  <si>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</si>
  <si>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</si>
  <si>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</si>
  <si>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</si>
  <si>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</si>
  <si>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</si>
  <si>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</si>
  <si>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</si>
  <si>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</si>
  <si>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</si>
  <si>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</si>
  <si>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</si>
  <si>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</si>
  <si>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</si>
  <si>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</si>
  <si>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</si>
  <si>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</si>
  <si>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</si>
  <si>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</si>
  <si>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</si>
  <si>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</si>
  <si>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</si>
  <si>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</si>
  <si>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</si>
  <si>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</si>
  <si>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</si>
  <si>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</si>
  <si>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</si>
  <si>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</si>
  <si>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</si>
  <si>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</si>
  <si>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</si>
  <si>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</si>
  <si>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</si>
  <si>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</si>
  <si>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</si>
  <si>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</si>
  <si>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</si>
  <si>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</si>
  <si>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</si>
  <si>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</si>
  <si>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</si>
  <si>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</si>
  <si>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</si>
  <si>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</si>
  <si>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</si>
  <si>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</si>
  <si>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</si>
  <si>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</si>
  <si>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</si>
  <si>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</si>
  <si>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</si>
  <si>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</si>
  <si>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</si>
  <si>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</si>
  <si>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</si>
  <si>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</si>
  <si>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</si>
  <si>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</si>
  <si>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</si>
  <si>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</si>
  <si>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</si>
  <si>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</si>
  <si>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</si>
  <si>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</si>
  <si>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</si>
  <si>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</si>
  <si>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</si>
  <si>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</si>
  <si>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</si>
  <si>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</si>
  <si>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</si>
  <si>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</si>
  <si>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</si>
  <si>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</si>
  <si>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</si>
  <si>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</si>
  <si>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</si>
  <si>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</si>
  <si>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</si>
  <si>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</si>
  <si>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</si>
  <si>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</si>
  <si>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</si>
  <si>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</si>
  <si>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</si>
  <si>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</si>
  <si>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</si>
  <si>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</si>
  <si>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</si>
  <si>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</si>
  <si>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</si>
  <si>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</si>
  <si>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</si>
  <si>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</si>
  <si>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</si>
  <si>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</si>
  <si>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</si>
  <si>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</si>
  <si>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</si>
  <si>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</si>
  <si>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</si>
  <si>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</si>
  <si>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</si>
  <si>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</si>
  <si>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</si>
  <si>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</si>
  <si>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</si>
  <si>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</si>
  <si>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</si>
  <si>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</si>
  <si>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</si>
  <si>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</si>
  <si>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</si>
  <si>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</si>
  <si>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</si>
  <si>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</si>
  <si>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</si>
  <si>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</si>
  <si>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</si>
  <si>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</si>
  <si>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</si>
  <si>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</si>
  <si>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</si>
  <si>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</si>
  <si>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</si>
  <si>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</si>
  <si>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</si>
  <si>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</si>
  <si>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</si>
  <si>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</si>
  <si>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</si>
  <si>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</si>
  <si>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</si>
  <si>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</si>
  <si>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</si>
  <si>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</si>
  <si>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</si>
  <si>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</si>
  <si>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</si>
  <si>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</si>
  <si>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</si>
  <si>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</si>
  <si>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</si>
  <si>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</si>
  <si>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</si>
  <si>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</si>
  <si>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</si>
  <si>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</si>
  <si>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</si>
  <si>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</si>
  <si>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</si>
  <si>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</si>
  <si>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</si>
  <si>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</si>
  <si>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</si>
  <si>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</si>
  <si>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</si>
  <si>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</si>
  <si>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</si>
  <si>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</si>
  <si>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</si>
  <si>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</si>
  <si>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</si>
  <si>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</si>
  <si>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</si>
  <si>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</si>
  <si>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</si>
  <si>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</si>
  <si>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</si>
  <si>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</si>
  <si>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</si>
  <si>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</si>
  <si>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</si>
  <si>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</si>
  <si>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</si>
  <si>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</si>
  <si>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</si>
  <si>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</si>
  <si>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</si>
  <si>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</si>
  <si>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</si>
  <si>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</si>
  <si>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</si>
  <si>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</si>
  <si>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</si>
  <si>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</si>
  <si>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</si>
  <si>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</si>
  <si>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</si>
  <si>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</si>
  <si>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</si>
  <si>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</si>
  <si>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</si>
  <si>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</si>
  <si>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</si>
  <si>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</si>
  <si>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</si>
  <si>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</si>
  <si>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</si>
  <si>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</si>
  <si>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</si>
  <si>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</si>
  <si>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</si>
  <si>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</si>
  <si>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</si>
  <si>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</si>
  <si>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</si>
  <si>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</si>
  <si>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</si>
  <si>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</si>
  <si>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</si>
  <si>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</si>
  <si>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</si>
  <si>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</si>
  <si>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</si>
  <si>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</si>
  <si>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</si>
  <si>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</si>
  <si>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</si>
  <si>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</si>
  <si>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</si>
  <si>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</si>
  <si>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</si>
  <si>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</si>
  <si>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</si>
  <si>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</si>
  <si>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</si>
  <si>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</si>
  <si>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</si>
  <si>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</si>
  <si>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</si>
  <si>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</si>
  <si>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</si>
  <si>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</si>
  <si>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</si>
  <si>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</si>
  <si>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</si>
  <si>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</si>
  <si>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</si>
  <si>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</si>
  <si>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</si>
  <si>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</si>
  <si>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</si>
  <si>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</si>
  <si>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</si>
  <si>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</si>
  <si>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</si>
  <si>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</si>
  <si>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</si>
  <si>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</si>
  <si>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</si>
  <si>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</si>
  <si>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</si>
  <si>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</si>
  <si>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</si>
  <si>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</si>
  <si>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</si>
  <si>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</si>
  <si>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</si>
  <si>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</si>
  <si>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</si>
  <si>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</si>
  <si>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</si>
  <si>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</si>
  <si>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</si>
  <si>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</si>
  <si>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</si>
  <si>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</si>
  <si>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</si>
  <si>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</si>
  <si>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</si>
  <si>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</si>
  <si>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</si>
  <si>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</si>
  <si>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</si>
  <si>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</si>
  <si>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</si>
  <si>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</si>
  <si>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</si>
  <si>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</si>
  <si>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</si>
  <si>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</si>
  <si>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</si>
  <si>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</si>
  <si>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</si>
  <si>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</si>
  <si>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</si>
  <si>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</si>
  <si>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</si>
  <si>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</si>
  <si>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</si>
  <si>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</si>
  <si>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</si>
  <si>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</si>
  <si>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</si>
  <si>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</si>
  <si>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</si>
  <si>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</si>
  <si>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</si>
  <si>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</si>
  <si>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</si>
  <si>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</si>
  <si>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</si>
  <si>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</si>
  <si>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</si>
  <si>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</si>
  <si>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</si>
  <si>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</si>
  <si>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</si>
  <si>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</si>
  <si>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</si>
  <si>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</si>
  <si>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</si>
  <si>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</si>
  <si>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</si>
  <si>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</si>
  <si>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</si>
  <si>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</si>
  <si>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</si>
  <si>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</si>
  <si>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</si>
  <si>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</si>
  <si>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</si>
  <si>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</si>
  <si>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</si>
  <si>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</si>
  <si>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</si>
  <si>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</si>
  <si>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</si>
  <si>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</si>
  <si>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</si>
  <si>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</si>
  <si>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</si>
  <si>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</si>
  <si>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</si>
  <si>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</si>
  <si>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</si>
  <si>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</si>
  <si>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</si>
  <si>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</si>
  <si>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</si>
  <si>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</si>
  <si>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</si>
  <si>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</si>
  <si>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</si>
  <si>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</si>
  <si>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</si>
  <si>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</si>
  <si>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</si>
  <si>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</si>
  <si>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</si>
  <si>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</si>
  <si>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</si>
  <si>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</si>
  <si>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</si>
  <si>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</si>
  <si>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</si>
  <si>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</si>
  <si>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</si>
  <si>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</si>
  <si>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</si>
  <si>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</si>
  <si>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</si>
  <si>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</si>
  <si>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</si>
  <si>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</si>
  <si>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</si>
  <si>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</si>
  <si>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</si>
  <si>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</si>
  <si>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</si>
  <si>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</si>
  <si>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</si>
  <si>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</si>
  <si>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</si>
  <si>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</si>
  <si>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</si>
  <si>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</si>
  <si>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</si>
  <si>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</si>
  <si>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</si>
  <si>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</si>
  <si>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</si>
  <si>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</si>
  <si>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</si>
  <si>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</si>
  <si>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</si>
  <si>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</si>
  <si>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</si>
  <si>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</si>
  <si>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</si>
  <si>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</si>
  <si>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</si>
  <si>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</si>
  <si>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</si>
  <si>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</si>
  <si>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</si>
  <si>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</si>
  <si>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</si>
  <si>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</si>
  <si>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</si>
  <si>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</si>
  <si>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</si>
  <si>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</si>
  <si>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</si>
  <si>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</si>
  <si>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</si>
  <si>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</si>
  <si>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</si>
  <si>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</si>
  <si>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</si>
  <si>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</si>
  <si>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</si>
  <si>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</si>
  <si>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</si>
  <si>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</si>
  <si>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</si>
  <si>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</si>
  <si>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</si>
  <si>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</si>
  <si>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</si>
  <si>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</si>
  <si>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</si>
  <si>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</si>
  <si>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</si>
  <si>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</si>
  <si>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</si>
  <si>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</si>
  <si>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</si>
  <si>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</si>
  <si>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</si>
  <si>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</si>
  <si>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</si>
  <si>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</si>
  <si>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</si>
  <si>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</si>
  <si>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</si>
  <si>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</si>
  <si>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</si>
  <si>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</si>
  <si>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</si>
  <si>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</si>
  <si>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</si>
  <si>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</si>
  <si>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</si>
  <si>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</si>
  <si>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</si>
  <si>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</si>
  <si>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</si>
  <si>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</si>
  <si>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</si>
  <si>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</si>
  <si>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</si>
  <si>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</si>
  <si>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</si>
  <si>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</si>
  <si>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</si>
  <si>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</si>
  <si>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</si>
  <si>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</si>
  <si>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</si>
  <si>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</si>
  <si>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</si>
  <si>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</si>
  <si>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</si>
  <si>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</si>
  <si>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</si>
  <si>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</si>
  <si>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</si>
  <si>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</si>
  <si>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</si>
  <si>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</si>
  <si>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</si>
  <si>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</si>
  <si>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</si>
  <si>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</si>
  <si>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</si>
  <si>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</si>
  <si>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</si>
  <si>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</si>
  <si>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</si>
  <si>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</si>
  <si>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</si>
  <si>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</si>
  <si>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</si>
  <si>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</si>
  <si>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</si>
  <si>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</si>
  <si>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</si>
  <si>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</si>
  <si>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</si>
  <si>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</si>
  <si>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</si>
  <si>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</si>
  <si>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</si>
  <si>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</si>
  <si>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</si>
  <si>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</si>
  <si>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</si>
  <si>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</si>
  <si>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</si>
  <si>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</si>
  <si>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</si>
  <si>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</si>
  <si>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</si>
  <si>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</si>
  <si>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</si>
  <si>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</si>
  <si>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</si>
  <si>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</si>
  <si>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</si>
  <si>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</si>
  <si>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</si>
  <si>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</si>
  <si>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</si>
  <si>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</si>
  <si>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</si>
  <si>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</si>
  <si>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</si>
  <si>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</si>
  <si>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</si>
  <si>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</si>
  <si>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</si>
  <si>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</si>
  <si>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</si>
  <si>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</si>
  <si>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</si>
  <si>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</si>
  <si>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</si>
  <si>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</si>
  <si>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</si>
  <si>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</si>
  <si>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</si>
  <si>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</si>
  <si>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</si>
  <si>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</si>
  <si>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</si>
  <si>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</si>
  <si>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</si>
  <si>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</si>
  <si>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</si>
  <si>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</si>
  <si>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</si>
  <si>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</si>
  <si>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</si>
  <si>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</si>
  <si>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</si>
  <si>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</si>
  <si>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</si>
  <si>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</si>
  <si>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</si>
  <si>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</si>
  <si>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</si>
  <si>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</si>
  <si>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</si>
  <si>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</si>
  <si>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</si>
  <si>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</si>
  <si>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</si>
  <si>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</si>
  <si>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</si>
  <si>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</si>
  <si>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</si>
  <si>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</si>
  <si>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</si>
  <si>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</si>
  <si>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</si>
  <si>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</si>
  <si>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</si>
  <si>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</si>
  <si>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</si>
  <si>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</si>
  <si>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</si>
  <si>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</si>
  <si>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</si>
  <si>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</si>
  <si>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</si>
  <si>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</si>
  <si>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</si>
  <si>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</si>
  <si>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</si>
  <si>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</si>
  <si>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</si>
  <si>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</si>
  <si>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</si>
  <si>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</si>
  <si>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</si>
  <si>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</si>
  <si>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</si>
  <si>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</si>
  <si>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</si>
  <si>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</si>
  <si>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</si>
  <si>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</si>
  <si>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</si>
  <si>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</si>
  <si>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</si>
  <si>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</si>
  <si>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</si>
  <si>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</si>
  <si>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</si>
  <si>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</si>
  <si>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</si>
  <si>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</si>
  <si>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</si>
  <si>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</si>
  <si>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</si>
  <si>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</si>
  <si>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</si>
  <si>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</si>
  <si>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</si>
  <si>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</si>
  <si>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</si>
  <si>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</si>
  <si>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</si>
  <si>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</si>
  <si>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</si>
  <si>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</si>
  <si>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</si>
  <si>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</si>
  <si>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</si>
  <si>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</si>
  <si>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</si>
  <si>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</si>
  <si>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</si>
  <si>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</si>
  <si>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</si>
  <si>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</si>
  <si>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</si>
  <si>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</si>
  <si>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</si>
  <si>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</si>
  <si>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</si>
  <si>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</si>
  <si>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</si>
  <si>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</si>
  <si>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</si>
  <si>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</si>
  <si>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</si>
  <si>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</si>
  <si>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</si>
  <si>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</si>
  <si>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</si>
  <si>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</si>
  <si>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</si>
  <si>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</si>
  <si>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</si>
  <si>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</si>
  <si>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</si>
  <si>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</si>
  <si>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</si>
  <si>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</si>
  <si>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</si>
  <si>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</si>
  <si>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</si>
  <si>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</si>
  <si>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</si>
  <si>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</si>
  <si>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</si>
  <si>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</si>
  <si>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</si>
  <si>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</si>
  <si>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</si>
  <si>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</si>
  <si>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</si>
  <si>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</si>
  <si>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</si>
  <si>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</si>
  <si>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</si>
  <si>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</si>
  <si>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</si>
  <si>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</si>
  <si>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</si>
  <si>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</si>
  <si>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</si>
  <si>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</si>
  <si>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</si>
  <si>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</si>
  <si>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</si>
  <si>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</si>
  <si>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</si>
  <si>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</si>
  <si>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</si>
  <si>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</si>
  <si>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</si>
  <si>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</si>
  <si>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</si>
  <si>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</si>
  <si>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</si>
  <si>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</si>
  <si>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</si>
  <si>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</si>
  <si>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</si>
  <si>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</si>
  <si>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</si>
  <si>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</si>
  <si>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</si>
  <si>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</si>
  <si>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</si>
  <si>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</si>
  <si>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</si>
  <si>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</si>
  <si>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</si>
  <si>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</si>
  <si>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</si>
  <si>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</si>
  <si>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</si>
  <si>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</si>
  <si>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</si>
  <si>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</si>
  <si>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</si>
  <si>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</si>
  <si>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</si>
  <si>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</si>
  <si>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</si>
  <si>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</si>
  <si>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</si>
  <si>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</si>
  <si>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</si>
  <si>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</si>
  <si>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</si>
  <si>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</si>
  <si>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</si>
  <si>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</si>
  <si>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</si>
  <si>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</si>
  <si>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</si>
  <si>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</si>
  <si>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</si>
  <si>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</si>
  <si>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</si>
  <si>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</si>
  <si>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</si>
  <si>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</si>
  <si>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</si>
  <si>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</si>
  <si>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</si>
  <si>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</si>
  <si>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</si>
  <si>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</si>
  <si>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</si>
  <si>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</si>
  <si>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</si>
  <si>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</si>
  <si>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</si>
  <si>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</si>
  <si>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</si>
  <si>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</si>
  <si>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</si>
  <si>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</si>
  <si>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</si>
  <si>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</si>
  <si>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</si>
  <si>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</si>
  <si>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</si>
  <si>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</si>
  <si>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</si>
  <si>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</si>
  <si>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</si>
  <si>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</si>
  <si>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</si>
  <si>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</si>
  <si>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</si>
  <si>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</si>
  <si>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</si>
  <si>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</si>
  <si>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</si>
  <si>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</si>
  <si>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</si>
  <si>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</si>
  <si>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</si>
  <si>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</si>
  <si>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</si>
  <si>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</si>
  <si>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</si>
  <si>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</si>
  <si>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</si>
  <si>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</si>
  <si>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</si>
  <si>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</si>
  <si>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</si>
  <si>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</si>
  <si>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</si>
  <si>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</si>
  <si>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</si>
  <si>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</si>
  <si>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</si>
  <si>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</si>
  <si>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</si>
  <si>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</si>
  <si>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</si>
  <si>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</si>
  <si>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</si>
  <si>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</si>
  <si>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</si>
  <si>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</si>
  <si>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</si>
  <si>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</si>
  <si>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</si>
  <si>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</si>
  <si>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</si>
  <si>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</si>
  <si>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</si>
  <si>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</si>
  <si>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</si>
  <si>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</si>
  <si>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</si>
  <si>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</si>
  <si>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</si>
  <si>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</si>
  <si>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</si>
  <si>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</si>
  <si>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</si>
  <si>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</si>
  <si>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</si>
  <si>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</si>
  <si>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</si>
  <si>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</si>
  <si>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</si>
  <si>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</si>
  <si>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</si>
  <si>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</si>
  <si>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</si>
  <si>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</si>
  <si>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</si>
  <si>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</si>
  <si>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</si>
  <si>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</si>
  <si>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</si>
  <si>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</si>
  <si>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</si>
  <si>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</si>
  <si>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</si>
  <si>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</si>
  <si>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</si>
  <si>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</si>
  <si>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</si>
  <si>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</si>
  <si>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</si>
  <si>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</si>
  <si>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</si>
  <si>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</si>
  <si>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</si>
  <si>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</si>
  <si>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</si>
  <si>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</si>
  <si>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</si>
  <si>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</si>
  <si>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</si>
  <si>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</si>
  <si>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</si>
  <si>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</si>
  <si>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</si>
  <si>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</si>
  <si>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</si>
  <si>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</si>
  <si>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</si>
  <si>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</si>
  <si>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</si>
  <si>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</si>
  <si>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</si>
  <si>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</si>
  <si>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</si>
  <si>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</si>
  <si>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</si>
  <si>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</si>
  <si>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</si>
  <si>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</si>
  <si>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</si>
  <si>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</si>
  <si>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</si>
  <si>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</si>
  <si>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</si>
  <si>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</si>
  <si>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</si>
  <si>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</si>
  <si>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</si>
  <si>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</si>
  <si>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</si>
  <si>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</si>
  <si>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</si>
  <si>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</si>
  <si>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</si>
  <si>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</si>
  <si>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</si>
  <si>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</si>
  <si>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</si>
  <si>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</si>
  <si>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</si>
  <si>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</si>
  <si>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</si>
  <si>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</si>
  <si>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</si>
  <si>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</si>
  <si>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</si>
  <si>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</si>
  <si>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</si>
  <si>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</si>
  <si>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</si>
  <si>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</si>
  <si>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</si>
  <si>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</si>
  <si>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</si>
  <si>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</si>
  <si>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</si>
  <si>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</si>
  <si>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</si>
  <si>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</si>
  <si>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</si>
  <si>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</si>
  <si>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</si>
  <si>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</si>
  <si>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</si>
  <si>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</si>
  <si>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</si>
  <si>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</si>
  <si>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</si>
  <si>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</si>
  <si>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</si>
  <si>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</si>
  <si>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</si>
  <si>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</si>
  <si>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</si>
  <si>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</si>
  <si>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</si>
  <si>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</si>
  <si>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</si>
  <si>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</si>
  <si>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</si>
  <si>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</si>
  <si>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</si>
  <si>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</si>
  <si>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</si>
  <si>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</si>
  <si>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</si>
  <si>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</si>
  <si>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</si>
  <si>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</si>
  <si>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</si>
  <si>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</si>
  <si>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</si>
  <si>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</si>
  <si>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</si>
  <si>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</si>
  <si>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</si>
  <si>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</si>
  <si>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</si>
  <si>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</si>
  <si>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</si>
  <si>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</si>
  <si>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</si>
  <si>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</si>
  <si>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</si>
  <si>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</si>
  <si>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</si>
  <si>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</si>
  <si>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</si>
  <si>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</si>
  <si>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</si>
  <si>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</si>
  <si>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</si>
  <si>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</si>
  <si>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</si>
  <si>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</si>
  <si>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</si>
  <si>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</si>
  <si>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</si>
  <si>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</si>
  <si>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</si>
  <si>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</si>
  <si>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</si>
  <si>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</si>
  <si>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</si>
  <si>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</si>
  <si>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</si>
  <si>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</si>
  <si>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</si>
  <si>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</si>
  <si>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</si>
  <si>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</si>
  <si>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</si>
  <si>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</si>
  <si>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</si>
  <si>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</si>
  <si>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</si>
  <si>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</si>
  <si>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</si>
  <si>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</si>
  <si>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</si>
  <si>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</si>
  <si>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</si>
  <si>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</si>
  <si>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</si>
  <si>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</si>
  <si>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</si>
  <si>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</si>
  <si>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</si>
  <si>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</si>
  <si>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</si>
  <si>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</si>
  <si>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</si>
  <si>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</si>
  <si>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</si>
  <si>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</si>
  <si>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</si>
  <si>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</si>
  <si>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</si>
  <si>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</si>
  <si>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</si>
  <si>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</si>
  <si>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</si>
  <si>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</si>
  <si>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</si>
  <si>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</si>
  <si>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</si>
  <si>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</si>
  <si>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</si>
  <si>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</si>
  <si>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</si>
  <si>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</si>
  <si>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</si>
  <si>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</si>
  <si>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</si>
  <si>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</si>
  <si>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</si>
  <si>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</si>
  <si>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</si>
  <si>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</si>
  <si>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</si>
  <si>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</si>
  <si>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</si>
  <si>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</si>
  <si>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</si>
  <si>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</si>
  <si>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</si>
  <si>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</si>
  <si>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</si>
  <si>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</si>
  <si>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</si>
  <si>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</si>
  <si>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</si>
  <si>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</si>
  <si>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</si>
  <si>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</si>
  <si>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</si>
  <si>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</si>
  <si>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</si>
  <si>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</si>
  <si>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</si>
  <si>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</si>
  <si>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</si>
  <si>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</si>
  <si>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</si>
  <si>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</si>
  <si>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</si>
  <si>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</si>
  <si>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</si>
  <si>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</si>
  <si>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</si>
  <si>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</si>
  <si>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</si>
  <si>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</si>
  <si>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</si>
  <si>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</si>
  <si>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</si>
  <si>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</si>
  <si>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</si>
  <si>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</si>
  <si>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</si>
  <si>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</si>
  <si>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</si>
  <si>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</si>
  <si>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</si>
  <si>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</si>
  <si>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</si>
  <si>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</si>
  <si>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</si>
  <si>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</si>
  <si>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</si>
  <si>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</si>
  <si>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</si>
  <si>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</si>
  <si>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</si>
  <si>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</si>
  <si>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</si>
  <si>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</si>
  <si>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</si>
  <si>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</si>
  <si>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</si>
  <si>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</si>
  <si>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</si>
  <si>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</si>
  <si>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</si>
  <si>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</si>
  <si>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</si>
  <si>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</si>
  <si>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</si>
  <si>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</si>
  <si>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</si>
  <si>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</si>
  <si>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</si>
  <si>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</si>
  <si>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</si>
  <si>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</si>
  <si>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</si>
  <si>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</si>
  <si>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</si>
  <si>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</si>
  <si>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</si>
  <si>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</si>
  <si>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</si>
  <si>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</si>
  <si>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</si>
  <si>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</si>
  <si>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</si>
  <si>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</si>
  <si>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</si>
  <si>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</si>
  <si>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</si>
  <si>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</si>
  <si>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</si>
  <si>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</si>
  <si>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</si>
  <si>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</si>
  <si>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</si>
  <si>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</si>
  <si>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</si>
  <si>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</si>
  <si>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</si>
  <si>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</si>
  <si>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</si>
  <si>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</si>
  <si>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</si>
  <si>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</si>
  <si>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</si>
  <si>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</si>
  <si>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</si>
  <si>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</si>
  <si>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</si>
  <si>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</si>
  <si>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</si>
  <si>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</si>
  <si>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</si>
  <si>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</si>
  <si>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</si>
  <si>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</si>
  <si>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</si>
  <si>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</si>
  <si>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</si>
  <si>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</si>
  <si>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</si>
  <si>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</si>
  <si>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</si>
  <si>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</si>
  <si>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</si>
  <si>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</si>
  <si>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</si>
  <si>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</si>
  <si>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</si>
  <si>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</si>
  <si>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</si>
  <si>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</si>
  <si>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</si>
  <si>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</si>
  <si>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</si>
  <si>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</si>
  <si>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</si>
  <si>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</si>
  <si>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</si>
  <si>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</si>
  <si>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</si>
  <si>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</si>
  <si>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</si>
  <si>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</si>
  <si>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</si>
  <si>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</si>
  <si>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</si>
  <si>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</si>
  <si>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</si>
  <si>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</si>
  <si>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</si>
  <si>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</si>
  <si>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</si>
  <si>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</si>
  <si>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</si>
  <si>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</si>
  <si>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</si>
  <si>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</si>
  <si>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</si>
  <si>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</si>
  <si>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</si>
  <si>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</si>
  <si>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</si>
  <si>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</si>
  <si>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</si>
  <si>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</si>
  <si>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</si>
  <si>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</si>
  <si>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</si>
  <si>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</si>
  <si>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</si>
  <si>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</si>
  <si>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</si>
  <si>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</si>
  <si>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</si>
  <si>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</si>
  <si>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</si>
  <si>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</si>
  <si>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</si>
  <si>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</si>
  <si>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</si>
  <si>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</si>
  <si>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</si>
  <si>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</si>
  <si>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</si>
  <si>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</si>
  <si>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</si>
  <si>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</si>
  <si>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</si>
  <si>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</si>
  <si>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</si>
  <si>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</si>
  <si>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</si>
  <si>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</si>
  <si>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</si>
  <si>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</si>
  <si>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</si>
  <si>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</si>
  <si>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</si>
  <si>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</si>
  <si>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</si>
  <si>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</si>
  <si>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</si>
  <si>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</si>
  <si>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</si>
  <si>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</si>
  <si>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</si>
  <si>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</si>
  <si>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</si>
  <si>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</si>
  <si>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</si>
  <si>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</si>
  <si>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</si>
  <si>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</si>
  <si>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</si>
  <si>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</si>
  <si>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</si>
  <si>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</si>
  <si>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</si>
  <si>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</si>
  <si>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</si>
  <si>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</si>
  <si>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</si>
  <si>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</si>
  <si>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</si>
  <si>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</si>
  <si>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</si>
  <si>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</si>
  <si>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</si>
  <si>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</si>
  <si>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</si>
  <si>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</si>
  <si>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</si>
  <si>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</si>
  <si>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</si>
  <si>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</si>
  <si>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</si>
  <si>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</si>
  <si>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</si>
  <si>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</si>
  <si>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</si>
  <si>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</si>
  <si>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</si>
  <si>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</si>
  <si>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</si>
  <si>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</si>
  <si>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</si>
  <si>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</si>
  <si>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</si>
  <si>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</si>
  <si>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</si>
  <si>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</si>
  <si>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</si>
  <si>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</si>
  <si>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</si>
  <si>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</si>
  <si>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</si>
  <si>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</si>
  <si>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</si>
  <si>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</si>
  <si>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</si>
  <si>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</si>
  <si>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</si>
  <si>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</si>
  <si>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</si>
  <si>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</si>
  <si>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</si>
  <si>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</si>
  <si>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</si>
  <si>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</si>
  <si>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</si>
  <si>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</si>
  <si>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</si>
  <si>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</si>
  <si>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</si>
  <si>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</si>
  <si>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</si>
  <si>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</si>
  <si>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</si>
  <si>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</si>
  <si>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</si>
  <si>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</si>
  <si>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</si>
  <si>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</si>
  <si>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</si>
  <si>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</si>
  <si>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</si>
  <si>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</si>
  <si>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</si>
  <si>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</si>
  <si>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</si>
  <si>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</si>
  <si>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</si>
  <si>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</si>
  <si>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</si>
  <si>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</si>
  <si>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</si>
  <si>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</si>
  <si>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</si>
  <si>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</si>
  <si>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</si>
  <si>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</si>
  <si>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</si>
  <si>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</si>
  <si>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</si>
  <si>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</si>
  <si>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</si>
  <si>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</si>
  <si>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</si>
  <si>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</si>
  <si>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</si>
  <si>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</si>
  <si>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</si>
  <si>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</si>
  <si>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</si>
  <si>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</si>
  <si>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</si>
  <si>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</si>
  <si>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</si>
  <si>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</si>
  <si>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</si>
  <si>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</si>
  <si>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</si>
  <si>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</si>
  <si>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</si>
  <si>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</si>
  <si>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</si>
  <si>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</si>
  <si>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</si>
  <si>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</si>
  <si>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</si>
  <si>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</si>
  <si>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</si>
  <si>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</si>
  <si>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</si>
  <si>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</si>
  <si>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</si>
  <si>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</si>
  <si>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</si>
  <si>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</si>
  <si>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</si>
  <si>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</si>
  <si>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</si>
  <si>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</si>
  <si>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</si>
  <si>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</si>
  <si>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</si>
  <si>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</si>
  <si>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</si>
  <si>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</si>
  <si>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</si>
  <si>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</si>
  <si>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</si>
  <si>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</si>
  <si>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</si>
  <si>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</si>
  <si>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</si>
  <si>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</si>
  <si>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</si>
  <si>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</si>
  <si>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</si>
  <si>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</si>
  <si>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</si>
  <si>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</si>
  <si>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</si>
  <si>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</si>
  <si>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</si>
  <si>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</si>
  <si>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</si>
  <si>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</si>
  <si>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</si>
  <si>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</si>
  <si>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</si>
  <si>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</si>
  <si>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</si>
  <si>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</si>
  <si>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</si>
  <si>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</si>
  <si>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</si>
  <si>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</si>
  <si>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</si>
  <si>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</si>
  <si>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</si>
  <si>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</si>
  <si>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</si>
  <si>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</si>
  <si>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</si>
  <si>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</si>
  <si>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</si>
  <si>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</si>
  <si>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</si>
  <si>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</si>
  <si>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</si>
  <si>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</si>
  <si>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</si>
  <si>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</si>
  <si>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</si>
  <si>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</si>
  <si>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</si>
  <si>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</si>
  <si>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</si>
  <si>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</si>
  <si>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</si>
  <si>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</si>
  <si>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</si>
  <si>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</si>
  <si>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</si>
  <si>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</si>
  <si>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</si>
  <si>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</si>
  <si>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</si>
  <si>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</si>
  <si>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</si>
  <si>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</si>
  <si>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</si>
  <si>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</si>
  <si>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</si>
  <si>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</si>
  <si>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</si>
  <si>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</si>
  <si>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</si>
  <si>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</si>
  <si>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</si>
  <si>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</si>
  <si>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</si>
  <si>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</si>
  <si>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</si>
  <si>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</si>
  <si>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</si>
  <si>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</si>
  <si>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</si>
  <si>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</si>
  <si>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</si>
  <si>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</si>
  <si>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</si>
  <si>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</si>
  <si>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</si>
  <si>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</si>
  <si>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</si>
  <si>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</si>
  <si>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</si>
  <si>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</si>
  <si>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</si>
  <si>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</si>
  <si>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</si>
  <si>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</si>
  <si>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</si>
  <si>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</si>
  <si>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</si>
  <si>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</si>
  <si>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</si>
  <si>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</si>
  <si>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</si>
  <si>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</si>
  <si>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</si>
  <si>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</si>
  <si>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</si>
  <si>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</si>
  <si>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</si>
  <si>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</si>
  <si>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</si>
  <si>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</si>
  <si>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</si>
  <si>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</si>
  <si>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</si>
  <si>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</si>
  <si>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</si>
  <si>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</si>
  <si>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</si>
  <si>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</si>
  <si>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</si>
  <si>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</si>
  <si>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</si>
  <si>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</si>
  <si>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</si>
  <si>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</si>
  <si>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</si>
  <si>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</si>
  <si>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</si>
  <si>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</si>
  <si>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</si>
  <si>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</si>
  <si>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</si>
  <si>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</si>
  <si>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</si>
  <si>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</si>
  <si>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</si>
  <si>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</si>
  <si>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</si>
  <si>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</si>
  <si>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</si>
  <si>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</si>
  <si>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</si>
  <si>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</si>
  <si>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</si>
  <si>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</si>
  <si>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</si>
  <si>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</si>
  <si>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</si>
  <si>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</si>
  <si>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</si>
  <si>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</si>
  <si>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</si>
  <si>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</si>
  <si>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</si>
  <si>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</si>
  <si>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</si>
  <si>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</si>
  <si>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</si>
  <si>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</si>
  <si>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</si>
  <si>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</si>
  <si>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</si>
  <si>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</si>
  <si>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</si>
  <si>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</si>
  <si>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</si>
  <si>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</si>
  <si>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</si>
  <si>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</si>
  <si>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</si>
  <si>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</si>
  <si>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</si>
  <si>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</si>
  <si>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</si>
  <si>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</si>
  <si>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</si>
  <si>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</si>
  <si>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</si>
  <si>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</si>
  <si>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</si>
  <si>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</si>
  <si>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</si>
  <si>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</si>
  <si>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</si>
  <si>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</si>
  <si>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</si>
  <si>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</si>
  <si>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</si>
  <si>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</si>
  <si>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</si>
  <si>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</si>
  <si>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</si>
  <si>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</si>
  <si>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</si>
  <si>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</si>
  <si>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</si>
  <si>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</si>
  <si>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</si>
  <si>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</si>
  <si>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</si>
  <si>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</si>
  <si>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</si>
  <si>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</si>
  <si>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</si>
  <si>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</si>
  <si>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</si>
  <si>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</si>
  <si>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</si>
  <si>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</si>
  <si>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</si>
  <si>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</si>
  <si>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</si>
  <si>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</si>
  <si>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</si>
  <si>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</si>
  <si>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</si>
  <si>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</si>
  <si>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</si>
  <si>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</si>
  <si>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</si>
  <si>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</si>
  <si>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</si>
  <si>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</si>
  <si>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</si>
  <si>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</si>
  <si>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</si>
  <si>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</si>
  <si>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</si>
  <si>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</si>
  <si>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</si>
  <si>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</si>
  <si>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</si>
  <si>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</si>
  <si>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</si>
  <si>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</si>
  <si>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</si>
  <si>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</si>
  <si>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</si>
  <si>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</si>
  <si>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</si>
  <si>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</si>
  <si>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</si>
  <si>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</si>
  <si>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</si>
  <si>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</si>
  <si>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</si>
  <si>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</si>
  <si>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</si>
  <si>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</si>
  <si>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</si>
  <si>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</si>
  <si>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</si>
  <si>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</si>
  <si>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</si>
  <si>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</si>
  <si>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</si>
  <si>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</si>
  <si>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</si>
  <si>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</si>
  <si>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</si>
  <si>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</si>
  <si>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</si>
  <si>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</si>
  <si>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</si>
  <si>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</si>
  <si>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</si>
  <si>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</si>
  <si>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</si>
  <si>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</si>
  <si>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</si>
  <si>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</si>
  <si>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</si>
  <si>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</si>
  <si>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</si>
  <si>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</si>
  <si>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</si>
  <si>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</si>
  <si>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</si>
  <si>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</si>
  <si>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</si>
  <si>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</si>
  <si>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</si>
  <si>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</si>
  <si>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</si>
  <si>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</si>
  <si>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</si>
  <si>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</si>
  <si>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</si>
  <si>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</si>
  <si>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</si>
  <si>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</si>
  <si>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</si>
  <si>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</si>
  <si>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</si>
  <si>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</si>
  <si>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</si>
  <si>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</si>
  <si>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</si>
  <si>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</si>
  <si>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</si>
  <si>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</si>
  <si>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</si>
  <si>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</si>
  <si>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</si>
  <si>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</si>
  <si>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</si>
  <si>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</si>
  <si>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</si>
  <si>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</si>
  <si>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</si>
  <si>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</si>
  <si>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</si>
  <si>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</si>
  <si>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</si>
  <si>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</si>
  <si>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</si>
  <si>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</si>
  <si>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</si>
  <si>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</si>
  <si>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</si>
  <si>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</si>
  <si>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</si>
  <si>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</si>
  <si>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</si>
  <si>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</si>
  <si>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</si>
  <si>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</si>
  <si>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</si>
  <si>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</si>
  <si>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</si>
  <si>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</si>
  <si>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</si>
  <si>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</si>
  <si>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</si>
  <si>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</si>
  <si>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</si>
  <si>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</si>
  <si>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</si>
  <si>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</si>
  <si>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</si>
  <si>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</si>
  <si>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</si>
  <si>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</si>
  <si>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</si>
  <si>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</si>
  <si>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</si>
  <si>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</si>
  <si>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</si>
  <si>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</si>
  <si>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</si>
  <si>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</si>
  <si>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</si>
  <si>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</si>
  <si>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</si>
  <si>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</si>
  <si>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</si>
  <si>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</si>
  <si>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</si>
  <si>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</si>
  <si>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</si>
  <si>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</si>
  <si>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</si>
  <si>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</si>
  <si>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</si>
  <si>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</si>
  <si>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</si>
  <si>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</si>
  <si>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</si>
  <si>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</si>
  <si>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</si>
  <si>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</si>
  <si>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</si>
  <si>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</si>
  <si>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</si>
  <si>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</si>
  <si>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</si>
  <si>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</si>
  <si>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</si>
  <si>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</si>
  <si>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</si>
  <si>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</si>
  <si>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</si>
  <si>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</si>
  <si>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</si>
  <si>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</si>
  <si>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</si>
  <si>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</si>
  <si>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</si>
  <si>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</si>
  <si>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</si>
  <si>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</si>
  <si>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</si>
  <si>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</si>
  <si>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</si>
  <si>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</si>
  <si>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</si>
  <si>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</si>
  <si>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</si>
  <si>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</si>
  <si>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</si>
  <si>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</si>
  <si>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</si>
  <si>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</si>
  <si>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</si>
  <si>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</si>
  <si>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</si>
  <si>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</si>
  <si>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</si>
  <si>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</si>
  <si>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</si>
  <si>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</si>
  <si>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</si>
  <si>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</si>
  <si>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</si>
  <si>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</si>
  <si>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</si>
  <si>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</si>
  <si>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</si>
  <si>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</si>
  <si>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</si>
  <si>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</si>
  <si>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</si>
  <si>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</si>
  <si>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</si>
  <si>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</si>
  <si>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</si>
  <si>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</si>
  <si>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</si>
  <si>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</si>
  <si>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</si>
  <si>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</si>
  <si>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</si>
  <si>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</si>
  <si>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</si>
  <si>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</si>
  <si>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</si>
  <si>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</si>
  <si>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</si>
  <si>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</si>
  <si>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</si>
  <si>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</si>
  <si>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</si>
  <si>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</si>
  <si>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</si>
  <si>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</si>
  <si>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</si>
  <si>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</si>
  <si>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</si>
  <si>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</si>
  <si>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</si>
  <si>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</si>
  <si>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</si>
  <si>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</si>
  <si>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</si>
  <si>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</si>
  <si>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</si>
  <si>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</si>
  <si>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</si>
  <si>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</si>
  <si>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</si>
  <si>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</si>
  <si>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</si>
  <si>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</si>
  <si>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</si>
  <si>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</si>
  <si>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</si>
  <si>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</si>
  <si>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</si>
  <si>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</si>
  <si>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</si>
  <si>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</si>
  <si>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</si>
  <si>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</si>
  <si>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</si>
  <si>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</si>
  <si>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</si>
  <si>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</si>
  <si>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</si>
  <si>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</si>
  <si>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</si>
  <si>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</si>
  <si>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</si>
  <si>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</si>
  <si>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</si>
  <si>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</si>
  <si>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</si>
  <si>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</si>
  <si>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</si>
  <si>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</si>
  <si>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</si>
  <si>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</si>
  <si>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</si>
  <si>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</si>
  <si>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</si>
  <si>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</si>
  <si>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</si>
  <si>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</si>
  <si>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</si>
  <si>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</si>
  <si>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</si>
  <si>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</si>
  <si>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</si>
  <si>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</si>
  <si>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</si>
  <si>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</si>
  <si>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</si>
  <si>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</si>
  <si>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</si>
  <si>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</si>
  <si>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</si>
  <si>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</si>
  <si>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</si>
  <si>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</si>
  <si>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</si>
  <si>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</si>
  <si>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</si>
  <si>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</si>
  <si>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</si>
  <si>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</si>
  <si>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</si>
  <si>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</si>
  <si>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</si>
  <si>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</si>
  <si>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</si>
  <si>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</si>
  <si>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</si>
  <si>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</si>
  <si>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</si>
  <si>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</si>
  <si>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</si>
  <si>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</si>
  <si>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</si>
  <si>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</si>
  <si>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</si>
  <si>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</si>
  <si>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</si>
  <si>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</si>
  <si>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</si>
  <si>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</si>
  <si>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</si>
  <si>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</si>
  <si>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</si>
  <si>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</si>
  <si>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</si>
  <si>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</si>
  <si>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</si>
  <si>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</si>
  <si>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</si>
  <si>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</si>
  <si>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</si>
  <si>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</si>
  <si>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</si>
  <si>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</si>
  <si>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</si>
  <si>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</si>
  <si>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</si>
  <si>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</si>
  <si>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</si>
  <si>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</si>
  <si>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</si>
  <si>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</si>
  <si>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</si>
  <si>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</si>
  <si>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</si>
  <si>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</si>
  <si>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</si>
  <si>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</si>
  <si>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</si>
  <si>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</si>
  <si>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</si>
  <si>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</si>
  <si>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</si>
  <si>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</si>
  <si>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</si>
  <si>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</si>
  <si>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</si>
  <si>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</si>
  <si>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</si>
  <si>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</si>
  <si>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</si>
  <si>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</si>
  <si>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</si>
  <si>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</si>
  <si>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</si>
  <si>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</si>
  <si>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</si>
  <si>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</si>
  <si>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</si>
  <si>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</si>
  <si>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</si>
  <si>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</si>
  <si>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</si>
  <si>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</si>
  <si>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</si>
  <si>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</si>
  <si>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</si>
  <si>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</si>
  <si>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</si>
  <si>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</si>
  <si>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</si>
  <si>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</si>
  <si>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</si>
  <si>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</si>
  <si>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</si>
  <si>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</si>
  <si>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</si>
  <si>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</si>
  <si>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</si>
  <si>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</si>
  <si>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</si>
  <si>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</si>
  <si>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</si>
  <si>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</si>
  <si>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</si>
  <si>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</si>
  <si>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</si>
  <si>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</si>
  <si>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</si>
  <si>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</si>
  <si>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</si>
  <si>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</si>
  <si>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</si>
  <si>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</si>
  <si>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</si>
  <si>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</si>
  <si>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</si>
  <si>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</si>
  <si>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</si>
  <si>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</si>
  <si>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</si>
  <si>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</si>
  <si>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</si>
  <si>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</si>
  <si>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</si>
  <si>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</si>
  <si>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</si>
  <si>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</si>
  <si>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</si>
  <si>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</si>
  <si>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</si>
  <si>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</si>
  <si>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</si>
  <si>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</si>
  <si>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</si>
  <si>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</si>
  <si>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</si>
  <si>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</si>
  <si>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</si>
  <si>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</si>
  <si>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</si>
  <si>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</si>
  <si>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</si>
  <si>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</si>
  <si>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</si>
  <si>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</si>
  <si>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</si>
  <si>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</si>
  <si>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</si>
  <si>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</si>
  <si>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</si>
  <si>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</si>
  <si>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</si>
  <si>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</si>
  <si>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</si>
  <si>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</si>
  <si>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</si>
  <si>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</si>
  <si>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</si>
  <si>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</si>
  <si>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</si>
  <si>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</si>
  <si>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</si>
  <si>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</si>
  <si>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</si>
  <si>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</si>
  <si>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</si>
  <si>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</si>
  <si>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</si>
  <si>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</si>
  <si>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</si>
  <si>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</si>
  <si>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</si>
  <si>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</si>
  <si>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</si>
  <si>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</si>
  <si>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</si>
  <si>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</si>
  <si>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</si>
  <si>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</si>
  <si>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</si>
  <si>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</si>
  <si>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</si>
  <si>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</si>
  <si>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</si>
  <si>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</si>
  <si>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</si>
  <si>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</si>
  <si>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</si>
  <si>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</si>
  <si>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</si>
  <si>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</si>
  <si>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</si>
  <si>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</si>
  <si>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</si>
  <si>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</si>
  <si>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</si>
  <si>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</si>
  <si>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</si>
  <si>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</si>
  <si>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</si>
  <si>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</si>
  <si>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</si>
  <si>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</si>
  <si>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</si>
  <si>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</si>
  <si>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</si>
  <si>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</si>
  <si>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</si>
  <si>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</si>
  <si>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</si>
  <si>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</si>
  <si>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</si>
  <si>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</si>
  <si>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</si>
  <si>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</si>
  <si>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</si>
  <si>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</si>
  <si>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</si>
  <si>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</si>
  <si>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</si>
  <si>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</si>
  <si>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</si>
  <si>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</si>
  <si>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</si>
  <si>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</si>
  <si>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</si>
  <si>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</si>
  <si>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</si>
  <si>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</si>
  <si>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</si>
  <si>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</si>
  <si>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</si>
  <si>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</si>
  <si>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</si>
  <si>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</si>
  <si>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</si>
  <si>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</si>
  <si>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</si>
  <si>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</si>
  <si>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</si>
  <si>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</si>
  <si>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</si>
  <si>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</si>
  <si>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</si>
  <si>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</si>
  <si>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</si>
  <si>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</si>
  <si>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</si>
  <si>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</si>
  <si>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</si>
  <si>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</si>
  <si>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</si>
  <si>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</si>
  <si>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</si>
  <si>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</si>
  <si>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</si>
  <si>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</si>
  <si>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</si>
  <si>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</si>
  <si>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</si>
  <si>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</si>
  <si>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</si>
  <si>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</si>
  <si>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</si>
  <si>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</si>
  <si>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</si>
  <si>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</si>
  <si>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</si>
  <si>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</si>
  <si>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</si>
  <si>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</si>
  <si>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</si>
  <si>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</si>
  <si>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</si>
  <si>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</si>
  <si>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</si>
  <si>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</si>
  <si>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</si>
  <si>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</si>
  <si>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</si>
  <si>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</si>
  <si>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</si>
  <si>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</si>
  <si>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</si>
  <si>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</si>
  <si>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</si>
  <si>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</si>
  <si>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</si>
  <si>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</si>
  <si>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</si>
  <si>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</si>
  <si>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</si>
  <si>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</si>
  <si>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</si>
  <si>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</si>
  <si>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</si>
  <si>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</si>
  <si>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</si>
  <si>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</si>
  <si>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</si>
  <si>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</si>
  <si>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</si>
  <si>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</si>
  <si>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</si>
  <si>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</si>
  <si>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</si>
  <si>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</si>
  <si>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</si>
  <si>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</si>
  <si>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</si>
  <si>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</si>
  <si>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</si>
  <si>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</si>
  <si>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</si>
  <si>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</si>
  <si>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</si>
  <si>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</si>
  <si>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</si>
  <si>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</si>
  <si>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</si>
  <si>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</si>
  <si>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</si>
  <si>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</si>
  <si>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</si>
  <si>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</si>
  <si>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</si>
  <si>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</si>
  <si>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</si>
  <si>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</si>
  <si>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</si>
  <si>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</si>
  <si>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</si>
  <si>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</si>
  <si>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</si>
  <si>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</si>
  <si>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</si>
  <si>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</si>
  <si>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</si>
  <si>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</si>
  <si>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</si>
  <si>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</si>
  <si>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</si>
  <si>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</si>
  <si>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</si>
  <si>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</si>
  <si>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</si>
  <si>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</si>
  <si>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</si>
  <si>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</si>
  <si>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</si>
  <si>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</si>
  <si>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</si>
  <si>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</si>
  <si>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</si>
  <si>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</si>
  <si>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</si>
  <si>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</si>
  <si>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</si>
  <si>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</si>
  <si>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</si>
  <si>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</si>
  <si>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</si>
  <si>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</si>
  <si>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</si>
  <si>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</si>
  <si>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</si>
  <si>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</si>
  <si>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</si>
  <si>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</si>
  <si>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</si>
  <si>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</si>
  <si>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</si>
  <si>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</si>
  <si>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</si>
  <si>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</si>
  <si>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</si>
  <si>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</si>
  <si>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</si>
  <si>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</si>
  <si>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</si>
  <si>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</si>
  <si>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</si>
  <si>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</si>
  <si>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</si>
  <si>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</si>
  <si>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</si>
  <si>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</si>
  <si>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</si>
  <si>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</si>
  <si>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</si>
  <si>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</si>
  <si>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</si>
  <si>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</si>
  <si>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</si>
  <si>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</si>
  <si>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</si>
  <si>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</si>
  <si>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</si>
  <si>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</si>
  <si>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</si>
  <si>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</si>
  <si>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</si>
  <si>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</si>
  <si>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</si>
  <si>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</si>
  <si>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</si>
  <si>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</si>
  <si>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</si>
  <si>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</si>
  <si>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</si>
  <si>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</si>
  <si>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</si>
  <si>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</si>
  <si>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</si>
  <si>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</si>
  <si>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</si>
  <si>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</si>
  <si>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</si>
  <si>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</si>
  <si>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</si>
  <si>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</si>
  <si>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</si>
  <si>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</si>
  <si>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</si>
  <si>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</si>
  <si>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</si>
  <si>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</si>
  <si>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</si>
  <si>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</si>
  <si>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</si>
  <si>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</si>
  <si>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</si>
  <si>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</si>
  <si>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</si>
  <si>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</si>
  <si>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</si>
  <si>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</si>
  <si>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</si>
  <si>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</si>
  <si>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</si>
  <si>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</si>
  <si>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</si>
  <si>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</si>
  <si>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</si>
  <si>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</si>
  <si>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</si>
  <si>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</si>
  <si>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</si>
  <si>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</si>
  <si>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</si>
  <si>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</si>
  <si>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</si>
  <si>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</si>
  <si>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</si>
  <si>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</si>
  <si>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</si>
  <si>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</si>
  <si>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</si>
  <si>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</si>
  <si>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</si>
  <si>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</si>
  <si>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</si>
  <si>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</si>
  <si>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</si>
  <si>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</si>
  <si>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</si>
  <si>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</si>
  <si>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</si>
  <si>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</si>
  <si>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</si>
  <si>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</si>
  <si>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</si>
  <si>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</si>
  <si>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</si>
  <si>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</si>
  <si>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</si>
  <si>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</si>
  <si>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</si>
  <si>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</si>
  <si>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</si>
  <si>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</si>
  <si>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</si>
  <si>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</si>
  <si>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</si>
  <si>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</si>
  <si>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</si>
  <si>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</si>
  <si>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</si>
  <si>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</si>
  <si>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</si>
  <si>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</si>
  <si>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</si>
  <si>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</si>
  <si>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</si>
  <si>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</si>
  <si>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</si>
  <si>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</si>
  <si>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</si>
  <si>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</si>
  <si>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</si>
  <si>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</si>
  <si>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</si>
  <si>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</si>
  <si>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</si>
  <si>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</si>
  <si>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</si>
  <si>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</si>
  <si>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</si>
  <si>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</si>
  <si>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</si>
  <si>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</si>
  <si>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</si>
  <si>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</si>
  <si>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</si>
  <si>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</si>
  <si>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</si>
  <si>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</si>
  <si>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</si>
  <si>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</si>
  <si>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</si>
  <si>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</si>
  <si>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</si>
  <si>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</si>
  <si>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</si>
  <si>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</si>
  <si>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</si>
  <si>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</si>
  <si>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</si>
  <si>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</si>
  <si>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</si>
  <si>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</si>
  <si>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</si>
  <si>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</si>
  <si>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</si>
  <si>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</si>
  <si>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</si>
  <si>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</si>
  <si>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</si>
  <si>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</si>
  <si>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</si>
  <si>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</si>
  <si>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</si>
  <si>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</si>
  <si>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</si>
  <si>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</si>
  <si>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</si>
  <si>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</si>
  <si>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</si>
  <si>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</si>
  <si>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</si>
  <si>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</si>
  <si>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</si>
  <si>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</si>
  <si>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</si>
  <si>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</si>
  <si>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</si>
  <si>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</si>
  <si>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</si>
  <si>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</si>
  <si>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</si>
  <si>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</si>
  <si>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</si>
  <si>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</si>
  <si>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</si>
  <si>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</si>
  <si>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</si>
  <si>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</si>
  <si>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</si>
  <si>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</si>
  <si>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</si>
  <si>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</si>
  <si>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</si>
  <si>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</si>
  <si>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</si>
  <si>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</si>
  <si>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</si>
  <si>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</si>
  <si>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</si>
  <si>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</si>
  <si>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</si>
  <si>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</si>
  <si>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</si>
  <si>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</si>
  <si>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</si>
  <si>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</si>
  <si>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</si>
  <si>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</si>
  <si>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</si>
  <si>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</si>
  <si>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</si>
  <si>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</si>
  <si>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</si>
  <si>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</si>
  <si>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</si>
  <si>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</si>
  <si>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</si>
  <si>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</si>
  <si>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</si>
  <si>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</si>
  <si>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</si>
  <si>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</si>
  <si>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</si>
  <si>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</si>
  <si>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</si>
  <si>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</si>
  <si>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</si>
  <si>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</si>
  <si>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</si>
  <si>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</si>
  <si>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</si>
  <si>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</si>
  <si>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</si>
  <si>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</si>
  <si>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</si>
  <si>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</si>
  <si>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</si>
  <si>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</si>
  <si>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</si>
  <si>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</si>
  <si>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</si>
  <si>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</si>
  <si>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</si>
  <si>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</si>
  <si>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</si>
  <si>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</si>
  <si>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</si>
  <si>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</si>
  <si>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</si>
  <si>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</si>
  <si>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</si>
  <si>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</si>
  <si>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</si>
  <si>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</si>
  <si>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</si>
  <si>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</si>
  <si>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</si>
  <si>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</si>
  <si>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</si>
  <si>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</si>
  <si>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</si>
  <si>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</si>
  <si>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</si>
  <si>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</si>
  <si>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</si>
  <si>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</si>
  <si>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</si>
  <si>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</si>
  <si>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</si>
  <si>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</si>
  <si>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</si>
  <si>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</si>
  <si>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</si>
  <si>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</si>
  <si>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</si>
  <si>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</si>
  <si>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</si>
  <si>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</si>
  <si>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</si>
  <si>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</si>
  <si>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</si>
  <si>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</si>
  <si>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</si>
  <si>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</si>
  <si>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</si>
  <si>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</si>
  <si>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</si>
  <si>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</si>
  <si>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</si>
  <si>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</si>
  <si>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</si>
  <si>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</si>
  <si>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</si>
  <si>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</si>
  <si>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</si>
  <si>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</si>
  <si>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</si>
  <si>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</si>
  <si>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</si>
  <si>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</si>
  <si>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</si>
  <si>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</si>
  <si>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</si>
  <si>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</si>
  <si>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</si>
  <si>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</si>
  <si>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</si>
  <si>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</si>
  <si>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</si>
  <si>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</si>
  <si>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</si>
  <si>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</si>
  <si>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</si>
  <si>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</si>
  <si>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</si>
  <si>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</si>
  <si>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</si>
  <si>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</si>
  <si>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</si>
  <si>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</si>
  <si>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</si>
  <si>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</si>
  <si>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</si>
  <si>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</si>
  <si>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</si>
  <si>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</si>
  <si>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</si>
  <si>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</si>
  <si>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</si>
  <si>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</si>
  <si>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</si>
  <si>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</si>
  <si>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</si>
  <si>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</si>
  <si>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</si>
  <si>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</si>
  <si>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</si>
  <si>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</si>
  <si>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</si>
  <si>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</si>
  <si>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</si>
  <si>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</si>
  <si>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</si>
  <si>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</si>
  <si>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</si>
  <si>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</si>
  <si>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</si>
  <si>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</si>
  <si>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</si>
  <si>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</si>
  <si>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</si>
  <si>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</si>
  <si>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</si>
  <si>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</si>
  <si>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</si>
  <si>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</si>
  <si>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</si>
  <si>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</si>
  <si>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</si>
  <si>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</si>
  <si>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</si>
  <si>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</si>
  <si>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</si>
  <si>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</si>
  <si>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</si>
  <si>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</si>
  <si>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</si>
  <si>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</si>
  <si>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</si>
  <si>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</si>
  <si>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</si>
  <si>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</si>
  <si>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</si>
  <si>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</si>
  <si>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</si>
  <si>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</si>
  <si>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</si>
  <si>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</si>
  <si>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</si>
  <si>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</si>
  <si>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</si>
  <si>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</si>
  <si>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</si>
  <si>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</si>
  <si>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</si>
  <si>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</si>
  <si>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</si>
  <si>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</si>
  <si>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</si>
  <si>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</si>
  <si>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</si>
  <si>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</si>
  <si>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</si>
  <si>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</si>
  <si>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</si>
  <si>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</si>
  <si>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</si>
  <si>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</si>
  <si>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</si>
  <si>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</si>
  <si>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</si>
  <si>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</si>
  <si>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</si>
  <si>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</si>
  <si>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</si>
  <si>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</si>
  <si>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</si>
  <si>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</si>
  <si>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</si>
  <si>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</si>
  <si>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</si>
  <si>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</si>
  <si>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</si>
  <si>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</si>
  <si>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</si>
  <si>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</si>
  <si>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</si>
  <si>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</si>
  <si>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</si>
  <si>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</si>
  <si>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</si>
  <si>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</si>
  <si>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</si>
  <si>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</si>
  <si>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</si>
  <si>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</si>
  <si>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</si>
  <si>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</si>
  <si>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</si>
  <si>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</si>
  <si>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</si>
  <si>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</si>
  <si>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</si>
  <si>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</si>
  <si>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</si>
  <si>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</si>
  <si>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</si>
  <si>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</si>
  <si>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</si>
  <si>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</si>
  <si>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</si>
  <si>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</si>
  <si>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</si>
  <si>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</si>
  <si>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</si>
  <si>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</si>
  <si>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</si>
  <si>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</si>
  <si>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</si>
  <si>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</si>
  <si>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</si>
  <si>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</si>
  <si>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</si>
  <si>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</si>
  <si>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</si>
  <si>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</si>
  <si>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</si>
  <si>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</si>
  <si>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</si>
  <si>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</si>
  <si>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</si>
  <si>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</si>
  <si>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</si>
  <si>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</si>
  <si>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</si>
  <si>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</si>
  <si>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</si>
  <si>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</si>
  <si>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</si>
  <si>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</si>
  <si>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</si>
  <si>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</si>
  <si>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</si>
  <si>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</si>
  <si>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</si>
  <si>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</si>
  <si>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</si>
  <si>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</si>
  <si>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</si>
  <si>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</si>
  <si>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</si>
  <si>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</si>
  <si>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</si>
  <si>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</si>
  <si>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</si>
  <si>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</si>
  <si>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</si>
  <si>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</si>
  <si>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</si>
  <si>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</si>
  <si>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</si>
  <si>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</si>
  <si>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</si>
  <si>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</si>
  <si>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</si>
  <si>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</si>
  <si>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</si>
  <si>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</si>
  <si>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</si>
  <si>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</si>
  <si>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</si>
  <si>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</si>
  <si>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</si>
  <si>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</si>
  <si>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</si>
  <si>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</si>
  <si>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</si>
  <si>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</si>
  <si>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</si>
  <si>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</si>
  <si>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</si>
  <si>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</si>
  <si>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</si>
  <si>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</si>
  <si>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</si>
  <si>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</si>
  <si>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</si>
  <si>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</si>
  <si>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</si>
  <si>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</si>
  <si>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</si>
  <si>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</si>
  <si>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</si>
  <si>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</si>
  <si>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</si>
  <si>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</si>
  <si>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</si>
  <si>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</si>
  <si>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</si>
  <si>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</si>
  <si>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</si>
  <si>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</si>
  <si>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</si>
  <si>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</si>
  <si>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</si>
  <si>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</si>
  <si>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</si>
  <si>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</si>
  <si>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</si>
  <si>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</si>
  <si>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</si>
  <si>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</si>
  <si>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</si>
  <si>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</si>
  <si>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</si>
  <si>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</si>
  <si>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</si>
  <si>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</si>
  <si>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</si>
  <si>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</si>
  <si>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</si>
  <si>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</si>
  <si>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</si>
  <si>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</si>
  <si>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</si>
  <si>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</si>
  <si>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</si>
  <si>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</si>
  <si>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</si>
  <si>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</si>
  <si>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</si>
  <si>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</si>
  <si>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</si>
  <si>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</si>
  <si>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</si>
  <si>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</si>
  <si>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</si>
  <si>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</si>
  <si>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</si>
  <si>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</si>
  <si>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</si>
  <si>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</si>
  <si>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</si>
  <si>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</si>
  <si>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</si>
  <si>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</si>
  <si>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</si>
  <si>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</si>
  <si>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</si>
  <si>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</si>
  <si>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</si>
  <si>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</si>
  <si>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</si>
  <si>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</si>
  <si>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</si>
  <si>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</si>
  <si>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</si>
  <si>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</si>
  <si>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</si>
  <si>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</si>
  <si>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</si>
  <si>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</si>
  <si>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</si>
  <si>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</si>
  <si>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</si>
  <si>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</si>
  <si>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</si>
  <si>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</si>
  <si>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</si>
  <si>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</si>
  <si>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</si>
  <si>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</si>
  <si>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</si>
  <si>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</si>
  <si>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</si>
  <si>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</si>
  <si>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</si>
  <si>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</si>
  <si>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</si>
  <si>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</si>
  <si>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</si>
  <si>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</si>
  <si>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</si>
  <si>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</si>
  <si>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</si>
  <si>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</si>
  <si>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</si>
  <si>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</si>
  <si>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</si>
  <si>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</si>
  <si>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</si>
  <si>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</si>
  <si>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</si>
  <si>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</si>
  <si>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</si>
  <si>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</si>
  <si>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</si>
  <si>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</si>
  <si>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</si>
  <si>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</si>
  <si>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</si>
  <si>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</si>
  <si>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</si>
  <si>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</si>
  <si>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</si>
  <si>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</si>
  <si>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</si>
  <si>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</si>
  <si>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</si>
  <si>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</si>
  <si>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</si>
  <si>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</si>
  <si>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</si>
  <si>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</si>
  <si>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</si>
  <si>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</si>
  <si>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</si>
  <si>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</si>
  <si>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</si>
  <si>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</si>
  <si>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</si>
  <si>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</si>
  <si>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</si>
  <si>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</si>
  <si>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</si>
  <si>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</si>
  <si>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</si>
  <si>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</si>
  <si>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</si>
  <si>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</si>
  <si>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</si>
  <si>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</si>
  <si>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</si>
  <si>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</si>
  <si>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</si>
  <si>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</si>
  <si>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</si>
  <si>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</si>
  <si>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</si>
  <si>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</si>
  <si>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</si>
  <si>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</si>
  <si>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</si>
  <si>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</si>
  <si>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</si>
  <si>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</si>
  <si>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</si>
  <si>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</si>
  <si>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</si>
  <si>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</si>
  <si>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</si>
  <si>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</si>
  <si>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</si>
  <si>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</si>
  <si>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</si>
  <si>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</si>
  <si>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</si>
  <si>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</si>
  <si>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</si>
  <si>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</si>
  <si>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</si>
  <si>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</si>
  <si>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</si>
  <si>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</si>
  <si>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</si>
  <si>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</si>
  <si>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</si>
  <si>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</si>
  <si>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</si>
  <si>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</si>
  <si>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</si>
  <si>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</si>
  <si>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</si>
  <si>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</si>
  <si>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</si>
  <si>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</si>
  <si>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</si>
  <si>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</si>
  <si>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</si>
  <si>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</si>
  <si>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</si>
  <si>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</si>
  <si>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</si>
  <si>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</si>
  <si>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</si>
  <si>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</si>
  <si>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</si>
  <si>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</si>
  <si>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</si>
  <si>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</si>
  <si>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</si>
  <si>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</si>
  <si>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</si>
  <si>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</si>
  <si>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</si>
  <si>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</si>
  <si>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</si>
  <si>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</si>
  <si>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</si>
  <si>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</si>
  <si>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</si>
  <si>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</si>
  <si>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</si>
  <si>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</si>
  <si>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</si>
  <si>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</si>
  <si>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</si>
  <si>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</si>
  <si>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</si>
  <si>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</si>
  <si>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</si>
  <si>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</si>
  <si>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</si>
  <si>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</si>
  <si>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</si>
  <si>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</si>
  <si>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</si>
  <si>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</si>
  <si>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</si>
  <si>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</si>
  <si>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</si>
  <si>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</si>
  <si>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</si>
  <si>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</si>
  <si>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</si>
  <si>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</si>
  <si>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</si>
  <si>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</si>
  <si>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</si>
  <si>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</si>
  <si>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</si>
  <si>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</si>
  <si>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</si>
  <si>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</si>
  <si>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</si>
  <si>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</si>
  <si>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</si>
  <si>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</si>
  <si>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</si>
  <si>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</si>
  <si>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</si>
  <si>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</si>
  <si>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</si>
  <si>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</si>
  <si>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</si>
  <si>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</si>
  <si>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</si>
  <si>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</si>
  <si>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</si>
  <si>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</si>
  <si>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</si>
  <si>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</si>
  <si>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</si>
  <si>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</si>
  <si>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</si>
  <si>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</si>
  <si>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</si>
  <si>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</si>
  <si>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</si>
  <si>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</si>
  <si>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</si>
  <si>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</si>
  <si>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</si>
  <si>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</si>
  <si>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</si>
  <si>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</si>
  <si>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</si>
  <si>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</si>
  <si>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</si>
  <si>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</si>
  <si>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</si>
  <si>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</si>
  <si>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</si>
  <si>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</si>
  <si>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</si>
  <si>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</si>
  <si>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</si>
  <si>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</si>
  <si>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</si>
  <si>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</si>
  <si>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</si>
  <si>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</si>
  <si>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</si>
  <si>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</si>
  <si>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</si>
  <si>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</si>
  <si>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</si>
  <si>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</si>
  <si>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</si>
  <si>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</si>
  <si>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</si>
  <si>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</si>
  <si>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</si>
  <si>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</si>
  <si>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</si>
  <si>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</si>
  <si>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</si>
  <si>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</si>
  <si>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</si>
  <si>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</si>
  <si>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</si>
  <si>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</si>
  <si>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</si>
  <si>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</si>
  <si>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</si>
  <si>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</si>
  <si>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</si>
  <si>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</si>
  <si>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</si>
  <si>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</si>
  <si>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</si>
  <si>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</si>
  <si>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</si>
  <si>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</si>
  <si>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</si>
  <si>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</si>
  <si>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</si>
  <si>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</si>
  <si>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</si>
  <si>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</si>
  <si>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</si>
  <si>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</si>
  <si>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</si>
  <si>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</si>
  <si>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</si>
  <si>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</si>
  <si>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</si>
  <si>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</si>
  <si>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</si>
  <si>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</si>
  <si>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</si>
  <si>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</si>
  <si>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</si>
  <si>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</si>
  <si>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</si>
  <si>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</si>
  <si>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</si>
  <si>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</si>
  <si>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</si>
  <si>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</si>
  <si>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</si>
  <si>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</si>
  <si>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</si>
  <si>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</si>
  <si>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</si>
  <si>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</si>
  <si>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</si>
  <si>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</si>
  <si>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</si>
  <si>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</si>
  <si>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</si>
  <si>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</si>
  <si>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</si>
  <si>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</si>
  <si>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</si>
  <si>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</si>
  <si>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</si>
  <si>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</si>
  <si>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</si>
  <si>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</si>
  <si>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</si>
  <si>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</si>
  <si>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</si>
  <si>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</si>
  <si>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</si>
  <si>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</si>
  <si>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</si>
  <si>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</si>
  <si>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</si>
  <si>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</si>
  <si>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</si>
  <si>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</si>
  <si>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</si>
  <si>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</si>
  <si>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</si>
  <si>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</si>
  <si>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</si>
  <si>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</si>
  <si>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</si>
  <si>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</si>
  <si>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</si>
  <si>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</si>
  <si>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</si>
  <si>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</si>
  <si>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</si>
  <si>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</si>
  <si>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</si>
  <si>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</si>
  <si>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</si>
  <si>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</si>
  <si>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</si>
  <si>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</si>
  <si>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</si>
  <si>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</si>
  <si>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</si>
  <si>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</si>
  <si>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</si>
  <si>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</si>
  <si>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</si>
  <si>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</si>
  <si>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</si>
  <si>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</si>
  <si>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</si>
  <si>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</si>
  <si>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</si>
  <si>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</si>
  <si>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</si>
  <si>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</si>
  <si>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</si>
  <si>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</si>
  <si>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</si>
  <si>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</si>
  <si>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</si>
  <si>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</si>
  <si>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</si>
  <si>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</si>
  <si>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</si>
  <si>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</si>
  <si>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</si>
  <si>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</si>
  <si>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</si>
  <si>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</si>
  <si>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</si>
  <si>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</si>
  <si>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</si>
  <si>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</si>
  <si>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</si>
  <si>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</si>
  <si>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</si>
  <si>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</si>
  <si>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</si>
  <si>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</si>
  <si>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</si>
  <si>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</si>
  <si>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</si>
  <si>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</si>
  <si>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</si>
  <si>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</si>
  <si>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</si>
  <si>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</si>
  <si>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</si>
  <si>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</si>
  <si>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</si>
  <si>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</si>
  <si>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</si>
  <si>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</si>
  <si>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</si>
  <si>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</si>
  <si>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</si>
  <si>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</si>
  <si>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</si>
  <si>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</si>
  <si>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</si>
  <si>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</si>
  <si>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</si>
  <si>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</si>
  <si>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</si>
  <si>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</si>
  <si>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</si>
  <si>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</si>
  <si>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</si>
  <si>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</si>
  <si>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</si>
  <si>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</si>
  <si>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</si>
  <si>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</si>
  <si>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</si>
  <si>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</si>
  <si>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</si>
  <si>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</si>
  <si>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</si>
  <si>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</si>
  <si>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</si>
  <si>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</si>
  <si>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</si>
  <si>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</si>
  <si>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</si>
  <si>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</si>
  <si>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</si>
  <si>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</si>
  <si>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</si>
  <si>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</si>
  <si>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</si>
  <si>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</si>
  <si>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</si>
  <si>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</si>
  <si>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</si>
  <si>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</si>
  <si>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</si>
  <si>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</si>
  <si>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</si>
  <si>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</si>
  <si>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</si>
  <si>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</si>
  <si>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</si>
  <si>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</si>
  <si>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</si>
  <si>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</si>
  <si>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</si>
  <si>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</si>
  <si>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</si>
  <si>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</si>
  <si>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</si>
  <si>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</si>
  <si>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</si>
  <si>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</si>
  <si>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</si>
  <si>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</si>
  <si>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</si>
  <si>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</si>
  <si>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</si>
  <si>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</si>
  <si>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</si>
  <si>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</si>
  <si>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</si>
  <si>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</si>
  <si>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</si>
  <si>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</si>
  <si>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</si>
  <si>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</si>
  <si>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</si>
  <si>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</si>
  <si>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</si>
  <si>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</si>
  <si>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</si>
  <si>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</si>
  <si>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</si>
  <si>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</si>
  <si>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</si>
  <si>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</si>
  <si>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</si>
  <si>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</si>
  <si>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</si>
  <si>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</si>
  <si>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</si>
  <si>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</si>
  <si>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</si>
  <si>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</si>
  <si>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</si>
  <si>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</si>
  <si>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</si>
  <si>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</si>
  <si>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</si>
  <si>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</si>
  <si>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</si>
  <si>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</si>
  <si>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</si>
  <si>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</si>
  <si>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</si>
  <si>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</si>
  <si>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</si>
  <si>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</si>
  <si>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</si>
  <si>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</si>
  <si>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</si>
  <si>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</si>
  <si>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</si>
  <si>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</si>
  <si>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</si>
  <si>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</si>
  <si>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</si>
  <si>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</si>
  <si>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</si>
  <si>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</si>
  <si>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</si>
  <si>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</si>
  <si>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</si>
  <si>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</si>
  <si>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</si>
  <si>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</si>
  <si>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</si>
  <si>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</si>
  <si>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</si>
  <si>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</si>
  <si>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</si>
  <si>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</si>
  <si>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</si>
  <si>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</si>
  <si>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</si>
  <si>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</si>
  <si>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</si>
  <si>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</si>
  <si>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</si>
  <si>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</si>
  <si>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</si>
  <si>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</si>
  <si>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</si>
  <si>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</si>
  <si>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</si>
  <si>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</si>
  <si>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</si>
  <si>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</si>
  <si>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</si>
  <si>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</si>
  <si>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</si>
  <si>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</si>
  <si>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</si>
  <si>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</si>
  <si>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</si>
  <si>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</si>
  <si>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</si>
  <si>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</si>
  <si>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</si>
  <si>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</si>
  <si>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</si>
  <si>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</si>
  <si>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</si>
  <si>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</si>
  <si>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</si>
  <si>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</si>
  <si>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</si>
  <si>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</si>
  <si>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</si>
  <si>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</si>
  <si>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</si>
  <si>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</si>
  <si>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</si>
  <si>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</si>
  <si>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</si>
  <si>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</si>
  <si>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</si>
  <si>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</si>
  <si>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</si>
  <si>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</si>
  <si>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</si>
  <si>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</si>
  <si>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</si>
  <si>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</si>
  <si>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</si>
  <si>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</si>
  <si>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</si>
  <si>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</si>
  <si>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</si>
  <si>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</si>
  <si>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</si>
  <si>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</si>
  <si>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</si>
  <si>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</si>
  <si>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</si>
  <si>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</si>
  <si>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</si>
  <si>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</si>
  <si>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</si>
  <si>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</si>
  <si>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</si>
  <si>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</si>
  <si>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</si>
  <si>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</si>
  <si>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</si>
  <si>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</si>
  <si>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</si>
  <si>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</si>
  <si>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</si>
  <si>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</si>
  <si>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</si>
  <si>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</si>
  <si>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</si>
  <si>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</si>
  <si>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</si>
  <si>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</si>
  <si>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</si>
  <si>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</si>
  <si>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</si>
  <si>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</si>
  <si>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</si>
  <si>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</si>
  <si>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</si>
  <si>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</si>
  <si>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</si>
  <si>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</si>
  <si>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</si>
  <si>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</si>
  <si>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</si>
  <si>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</si>
  <si>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</si>
  <si>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</si>
  <si>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</si>
  <si>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</si>
  <si>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</si>
  <si>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</si>
  <si>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</si>
  <si>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</si>
  <si>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</si>
  <si>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</si>
  <si>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</si>
  <si>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</si>
  <si>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</si>
  <si>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</si>
  <si>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</si>
  <si>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</si>
  <si>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</si>
  <si>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</si>
  <si>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</si>
  <si>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</si>
  <si>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</si>
  <si>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</si>
  <si>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</si>
  <si>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</si>
  <si>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</si>
  <si>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</si>
  <si>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</si>
  <si>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</si>
  <si>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</si>
  <si>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</si>
  <si>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</si>
  <si>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</si>
  <si>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</si>
  <si>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</si>
  <si>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</si>
  <si>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</si>
  <si>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</si>
  <si>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</si>
  <si>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</si>
  <si>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</si>
  <si>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</si>
  <si>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</si>
  <si>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</si>
  <si>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</si>
  <si>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</si>
  <si>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</si>
  <si>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</si>
  <si>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</si>
  <si>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</si>
  <si>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</si>
  <si>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</si>
  <si>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</si>
  <si>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</si>
  <si>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</si>
  <si>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</si>
  <si>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</si>
  <si>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</si>
  <si>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</si>
  <si>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</si>
  <si>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</si>
  <si>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</si>
  <si>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</si>
  <si>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</si>
  <si>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</si>
  <si>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</si>
  <si>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</si>
  <si>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</si>
  <si>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</si>
  <si>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</si>
  <si>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</si>
  <si>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</si>
  <si>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</si>
  <si>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</si>
  <si>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</si>
  <si>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</si>
  <si>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</si>
  <si>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</si>
  <si>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</si>
  <si>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</si>
  <si>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</si>
  <si>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</si>
  <si>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</si>
  <si>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</si>
  <si>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</si>
  <si>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</si>
  <si>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</si>
  <si>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</si>
  <si>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</si>
  <si>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</si>
  <si>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</si>
  <si>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</si>
  <si>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</si>
  <si>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</si>
  <si>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</si>
  <si>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</si>
  <si>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</si>
  <si>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</si>
  <si>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</si>
  <si>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</si>
  <si>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</si>
  <si>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</si>
  <si>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</si>
  <si>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</si>
  <si>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</si>
  <si>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</si>
  <si>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</si>
  <si>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</si>
  <si>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</si>
  <si>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</si>
  <si>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</si>
  <si>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</si>
  <si>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</si>
  <si>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</si>
  <si>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</si>
  <si>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</si>
  <si>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</si>
  <si>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</si>
  <si>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</si>
  <si>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</si>
  <si>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</si>
  <si>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</si>
  <si>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</si>
  <si>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</si>
  <si>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</si>
  <si>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</si>
  <si>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</si>
  <si>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</si>
  <si>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</si>
  <si>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</si>
  <si>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</si>
  <si>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</si>
  <si>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</si>
  <si>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</si>
  <si>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</si>
  <si>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</si>
  <si>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</si>
  <si>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</si>
  <si>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</si>
  <si>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</si>
  <si>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</si>
  <si>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</si>
  <si>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</si>
  <si>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</si>
  <si>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</si>
  <si>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</si>
  <si>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</si>
  <si>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</si>
  <si>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</si>
  <si>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</si>
  <si>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</si>
  <si>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</si>
  <si>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</si>
  <si>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</si>
  <si>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</si>
  <si>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</si>
  <si>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</si>
  <si>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</si>
  <si>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</si>
  <si>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</si>
  <si>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</si>
  <si>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</si>
  <si>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</si>
  <si>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</si>
  <si>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</si>
  <si>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</si>
  <si>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</si>
  <si>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</si>
  <si>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</si>
  <si>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</si>
  <si>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</si>
  <si>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</si>
  <si>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</si>
  <si>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</si>
  <si>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</si>
  <si>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</si>
  <si>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</si>
  <si>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</si>
  <si>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</si>
  <si>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</si>
  <si>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</si>
  <si>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</si>
  <si>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</si>
  <si>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</si>
  <si>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</si>
  <si>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</si>
  <si>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</si>
  <si>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</si>
  <si>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</si>
  <si>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</si>
  <si>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</si>
  <si>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</si>
  <si>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</si>
  <si>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</si>
  <si>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</si>
  <si>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</si>
  <si>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</si>
  <si>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</si>
  <si>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</si>
  <si>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</si>
  <si>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</si>
  <si>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</si>
  <si>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</si>
  <si>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</si>
  <si>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</si>
  <si>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</si>
  <si>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</si>
  <si>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</si>
  <si>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</si>
  <si>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</si>
  <si>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</si>
  <si>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</si>
  <si>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</si>
  <si>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</si>
  <si>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</si>
  <si>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</si>
  <si>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</si>
  <si>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</si>
  <si>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</si>
  <si>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</si>
  <si>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</si>
  <si>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</si>
  <si>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</si>
  <si>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</si>
  <si>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</si>
  <si>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</si>
  <si>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</si>
  <si>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</si>
  <si>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</si>
  <si>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</si>
  <si>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</si>
  <si>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</si>
  <si>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</si>
  <si>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</si>
  <si>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</si>
  <si>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</si>
  <si>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</si>
  <si>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</si>
  <si>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</si>
  <si>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</si>
  <si>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</si>
  <si>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</si>
  <si>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</si>
  <si>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</si>
  <si>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</si>
  <si>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</si>
  <si>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</si>
  <si>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</si>
  <si>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</si>
  <si>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</si>
  <si>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</si>
  <si>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</si>
  <si>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</si>
  <si>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</si>
  <si>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</si>
  <si>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</si>
  <si>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</si>
  <si>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</si>
  <si>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</si>
  <si>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</si>
  <si>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</si>
  <si>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</si>
  <si>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</si>
  <si>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</si>
  <si>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</si>
  <si>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</si>
  <si>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</si>
  <si>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</si>
  <si>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</si>
  <si>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</si>
  <si>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</si>
  <si>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</si>
  <si>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</si>
  <si>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</si>
  <si>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</si>
  <si>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</si>
  <si>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</si>
  <si>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</si>
  <si>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</si>
  <si>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</si>
  <si>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</si>
  <si>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</si>
  <si>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</si>
  <si>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</si>
  <si>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</si>
  <si>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</si>
  <si>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</si>
  <si>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</si>
  <si>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</si>
  <si>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</si>
  <si>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</si>
  <si>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</si>
  <si>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</si>
  <si>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</si>
  <si>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</si>
  <si>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</si>
  <si>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</si>
  <si>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</si>
  <si>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</si>
  <si>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</si>
  <si>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</si>
  <si>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</si>
  <si>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</si>
  <si>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</si>
  <si>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</si>
  <si>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</si>
  <si>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</si>
  <si>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</si>
  <si>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</si>
  <si>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</si>
  <si>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</si>
  <si>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</si>
  <si>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</si>
  <si>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</si>
  <si>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</si>
  <si>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</si>
  <si>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</si>
  <si>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</si>
  <si>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</si>
  <si>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</si>
  <si>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</si>
  <si>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</si>
  <si>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</si>
  <si>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</si>
  <si>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</si>
  <si>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</si>
  <si>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</si>
  <si>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</si>
  <si>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</si>
  <si>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</si>
  <si>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</si>
  <si>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</si>
  <si>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</si>
  <si>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</si>
  <si>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</si>
  <si>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</si>
  <si>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</si>
  <si>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</si>
  <si>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</si>
  <si>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</si>
  <si>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</si>
  <si>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</si>
  <si>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</si>
  <si>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</si>
  <si>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</si>
  <si>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</si>
  <si>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</si>
  <si>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</si>
  <si>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</si>
  <si>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</si>
  <si>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</si>
  <si>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</si>
  <si>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</si>
  <si>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</si>
  <si>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</si>
  <si>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</si>
  <si>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</si>
  <si>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</si>
  <si>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</si>
  <si>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</si>
  <si>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</si>
  <si>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</si>
  <si>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</si>
  <si>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</si>
  <si>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</si>
  <si>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</si>
  <si>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</si>
  <si>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</si>
  <si>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</si>
  <si>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</si>
  <si>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</si>
  <si>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</si>
  <si>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</si>
  <si>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</si>
  <si>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</si>
  <si>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</si>
  <si>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</si>
  <si>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</si>
  <si>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</si>
  <si>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</si>
  <si>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</si>
  <si>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</si>
  <si>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</si>
  <si>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</si>
  <si>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</si>
  <si>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</si>
  <si>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</si>
  <si>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</si>
  <si>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</si>
  <si>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</si>
  <si>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</si>
  <si>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</si>
  <si>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</si>
  <si>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</si>
  <si>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</si>
  <si>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</si>
  <si>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</si>
  <si>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</si>
  <si>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</si>
  <si>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</si>
  <si>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</si>
  <si>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</si>
  <si>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</si>
  <si>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</si>
  <si>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</si>
  <si>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</si>
  <si>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</si>
  <si>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</si>
  <si>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</si>
  <si>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</si>
  <si>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</si>
  <si>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</si>
  <si>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</si>
  <si>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</si>
  <si>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</si>
  <si>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</si>
  <si>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</si>
  <si>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</si>
  <si>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</si>
  <si>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</si>
  <si>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</si>
  <si>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</si>
  <si>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</si>
  <si>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</si>
  <si>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</si>
  <si>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</si>
  <si>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</si>
  <si>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</si>
  <si>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</si>
  <si>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</si>
  <si>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</si>
  <si>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</si>
  <si>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</si>
  <si>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</si>
  <si>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</si>
  <si>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</si>
  <si>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</si>
  <si>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</si>
  <si>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</si>
  <si>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</si>
  <si>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</si>
  <si>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</si>
  <si>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</si>
  <si>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</si>
  <si>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</si>
  <si>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</si>
  <si>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</si>
  <si>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</si>
  <si>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</si>
  <si>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</si>
  <si>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</si>
  <si>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</si>
  <si>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</si>
  <si>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</si>
  <si>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</si>
  <si>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</si>
  <si>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</si>
  <si>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</si>
  <si>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</si>
  <si>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</si>
  <si>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</si>
  <si>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</si>
  <si>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</si>
  <si>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</si>
  <si>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</si>
  <si>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</si>
  <si>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</si>
  <si>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</si>
  <si>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</si>
  <si>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</si>
  <si>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</si>
  <si>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</si>
  <si>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</si>
  <si>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</si>
  <si>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</si>
  <si>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</si>
  <si>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</si>
  <si>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</si>
  <si>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</si>
  <si>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</si>
  <si>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</si>
  <si>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</si>
  <si>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</si>
  <si>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</si>
  <si>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</si>
  <si>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</si>
  <si>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</si>
  <si>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</si>
  <si>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</si>
  <si>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</si>
  <si>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</si>
  <si>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</si>
  <si>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</si>
  <si>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</si>
  <si>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</si>
  <si>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</si>
  <si>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</si>
  <si>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</si>
  <si>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</si>
  <si>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</si>
  <si>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</si>
  <si>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</si>
  <si>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</si>
  <si>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</si>
  <si>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</si>
  <si>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</si>
  <si>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</si>
  <si>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</si>
  <si>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</si>
  <si>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</si>
  <si>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</si>
  <si>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</si>
  <si>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</si>
  <si>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</si>
  <si>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</si>
  <si>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</si>
  <si>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</si>
  <si>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</si>
  <si>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</si>
  <si>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</si>
  <si>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</si>
  <si>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</si>
  <si>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</si>
  <si>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</si>
  <si>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</si>
  <si>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</si>
  <si>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</si>
  <si>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</si>
  <si>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</si>
  <si>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</si>
  <si>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</si>
  <si>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</si>
  <si>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</si>
  <si>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</si>
  <si>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</si>
  <si>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</si>
  <si>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</si>
  <si>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</si>
  <si>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</si>
  <si>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</si>
  <si>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</si>
  <si>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</si>
  <si>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</si>
  <si>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</si>
  <si>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</si>
  <si>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</si>
  <si>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</si>
  <si>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</si>
  <si>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</si>
  <si>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</si>
  <si>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</si>
  <si>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</si>
  <si>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</si>
  <si>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</si>
  <si>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</si>
  <si>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</si>
  <si>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</si>
  <si>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</si>
  <si>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</si>
  <si>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</si>
  <si>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</si>
  <si>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</si>
  <si>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</si>
  <si>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</si>
  <si>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</si>
  <si>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</si>
  <si>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</si>
  <si>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</si>
  <si>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</si>
  <si>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</si>
  <si>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</si>
  <si>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</si>
  <si>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</si>
  <si>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</si>
  <si>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</si>
  <si>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</si>
  <si>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</si>
  <si>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</si>
  <si>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</si>
  <si>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</si>
  <si>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</si>
  <si>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</si>
  <si>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</si>
  <si>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</si>
  <si>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</si>
  <si>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</si>
  <si>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</si>
  <si>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</si>
  <si>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</si>
  <si>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</si>
  <si>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</si>
  <si>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</si>
  <si>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</si>
  <si>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</si>
  <si>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</si>
  <si>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</si>
  <si>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</si>
  <si>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</si>
  <si>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</si>
  <si>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</si>
  <si>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</si>
  <si>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</si>
  <si>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</si>
  <si>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</si>
  <si>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</si>
  <si>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</si>
  <si>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</si>
  <si>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</si>
  <si>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</si>
  <si>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</si>
  <si>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</si>
  <si>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</si>
  <si>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</si>
  <si>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</si>
  <si>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</si>
  <si>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</si>
  <si>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</si>
  <si>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</si>
  <si>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</si>
  <si>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</si>
  <si>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</si>
  <si>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</si>
  <si>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</si>
  <si>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</si>
  <si>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</si>
  <si>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</si>
  <si>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</si>
  <si>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</si>
  <si>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</si>
  <si>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</si>
  <si>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</si>
  <si>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</si>
  <si>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</si>
  <si>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</si>
  <si>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</si>
  <si>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</si>
  <si>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</si>
  <si>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</si>
  <si>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</si>
  <si>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</si>
  <si>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</si>
  <si>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</si>
  <si>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</si>
  <si>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</si>
  <si>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</si>
  <si>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</si>
  <si>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</si>
  <si>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</si>
  <si>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</si>
  <si>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</si>
  <si>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</si>
  <si>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</si>
  <si>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</si>
  <si>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</si>
  <si>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</si>
  <si>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</si>
  <si>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</si>
  <si>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</si>
  <si>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</si>
  <si>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</si>
  <si>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</si>
  <si>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</si>
  <si>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</si>
  <si>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</si>
  <si>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</si>
  <si>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</si>
  <si>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</si>
  <si>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</si>
  <si>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</si>
  <si>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</si>
  <si>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</si>
  <si>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</si>
  <si>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</si>
  <si>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</si>
  <si>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</si>
  <si>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</si>
  <si>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</si>
  <si>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</si>
  <si>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</si>
  <si>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</si>
  <si>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</si>
  <si>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</si>
  <si>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</si>
  <si>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</si>
  <si>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</si>
  <si>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</si>
  <si>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</si>
  <si>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</si>
  <si>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</si>
  <si>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</si>
  <si>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</si>
  <si>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</si>
  <si>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</si>
  <si>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</si>
  <si>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</si>
  <si>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</si>
  <si>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</si>
  <si>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</si>
  <si>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</si>
  <si>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</si>
  <si>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</si>
  <si>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</si>
  <si>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</si>
  <si>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</si>
  <si>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</si>
  <si>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</si>
  <si>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</si>
  <si>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</si>
  <si>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</si>
  <si>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</si>
  <si>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</si>
  <si>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</si>
  <si>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</si>
  <si>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</si>
  <si>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</si>
  <si>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</si>
  <si>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</si>
  <si>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</si>
  <si>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</si>
  <si>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</si>
  <si>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</si>
  <si>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</si>
  <si>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</si>
  <si>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</si>
  <si>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</si>
  <si>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</si>
  <si>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</si>
  <si>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</si>
  <si>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</si>
  <si>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</si>
  <si>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</si>
  <si>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</si>
  <si>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</si>
  <si>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</si>
  <si>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</si>
  <si>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</si>
  <si>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</si>
  <si>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</si>
  <si>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</si>
  <si>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</si>
  <si>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</si>
  <si>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</si>
  <si>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</si>
  <si>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</si>
  <si>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</si>
  <si>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</si>
  <si>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</si>
  <si>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</si>
  <si>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</si>
  <si>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</si>
  <si>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</si>
  <si>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</si>
  <si>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</si>
  <si>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</si>
  <si>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</si>
  <si>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</si>
  <si>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</si>
  <si>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</si>
  <si>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</si>
  <si>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</si>
  <si>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</si>
  <si>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</si>
  <si>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</si>
  <si>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</si>
  <si>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</si>
  <si>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</si>
  <si>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</si>
  <si>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</si>
  <si>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</si>
  <si>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</si>
  <si>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</si>
  <si>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</si>
  <si>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</si>
  <si>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</si>
  <si>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</si>
  <si>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</si>
  <si>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</si>
  <si>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</si>
  <si>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</si>
  <si>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</si>
  <si>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</si>
  <si>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</si>
  <si>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</si>
  <si>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</si>
  <si>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</si>
  <si>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</si>
  <si>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</si>
  <si>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</si>
  <si>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</si>
  <si>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</si>
  <si>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</si>
  <si>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</si>
  <si>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</si>
  <si>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</si>
  <si>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</si>
  <si>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</si>
  <si>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</si>
  <si>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</si>
  <si>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</si>
  <si>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</si>
  <si>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</si>
  <si>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</si>
  <si>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</si>
  <si>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</si>
  <si>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</si>
  <si>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</si>
  <si>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</si>
  <si>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</si>
  <si>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</si>
  <si>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</si>
  <si>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</si>
  <si>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</si>
  <si>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</si>
  <si>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</si>
  <si>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</si>
  <si>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</si>
  <si>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</si>
  <si>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</si>
  <si>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</si>
  <si>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</si>
  <si>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</si>
  <si>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</si>
  <si>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</si>
  <si>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</si>
  <si>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</si>
  <si>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</si>
  <si>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</si>
  <si>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</si>
  <si>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</si>
  <si>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</si>
  <si>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</si>
  <si>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</si>
  <si>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</si>
  <si>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</si>
  <si>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</si>
  <si>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</si>
  <si>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</si>
  <si>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</si>
  <si>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</si>
  <si>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</si>
  <si>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</si>
  <si>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</si>
  <si>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</si>
  <si>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</si>
  <si>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</si>
  <si>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</si>
  <si>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</si>
  <si>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</si>
  <si>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</si>
  <si>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</si>
  <si>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</si>
  <si>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</si>
  <si>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</si>
  <si>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</si>
  <si>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</si>
  <si>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</si>
  <si>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</si>
  <si>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</si>
  <si>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</si>
  <si>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</si>
  <si>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</si>
  <si>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</si>
  <si>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</si>
  <si>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</si>
  <si>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</si>
  <si>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</si>
  <si>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</si>
  <si>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</si>
  <si>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</si>
  <si>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</si>
  <si>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</si>
  <si>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</si>
  <si>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</si>
  <si>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</si>
  <si>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</si>
  <si>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</si>
  <si>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</si>
  <si>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</si>
  <si>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</si>
  <si>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</si>
  <si>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</si>
  <si>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</si>
  <si>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</si>
  <si>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</si>
  <si>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</si>
  <si>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</si>
  <si>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</si>
  <si>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</si>
  <si>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</si>
  <si>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</si>
  <si>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</si>
  <si>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</si>
  <si>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</si>
  <si>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</si>
  <si>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</si>
  <si>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</si>
  <si>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</si>
  <si>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</si>
  <si>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</si>
  <si>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</si>
  <si>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</si>
  <si>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</si>
  <si>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</si>
  <si>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</si>
  <si>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</si>
  <si>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</si>
  <si>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</si>
  <si>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</si>
  <si>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</si>
  <si>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</si>
  <si>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</si>
  <si>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</si>
  <si>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</si>
  <si>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</si>
  <si>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</si>
  <si>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</si>
  <si>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</si>
  <si>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</si>
  <si>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</si>
  <si>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</si>
  <si>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</si>
  <si>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</si>
  <si>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</si>
  <si>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</si>
  <si>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</si>
  <si>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</si>
  <si>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</si>
  <si>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</si>
  <si>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</si>
  <si>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</si>
  <si>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</si>
  <si>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</si>
  <si>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</si>
  <si>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</si>
  <si>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</si>
  <si>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</si>
  <si>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</si>
  <si>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</si>
  <si>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</si>
  <si>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</si>
  <si>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</si>
  <si>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</si>
  <si>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</si>
  <si>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</si>
  <si>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</si>
  <si>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</si>
  <si>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</si>
  <si>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</si>
  <si>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</si>
  <si>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</si>
  <si>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</si>
  <si>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</si>
  <si>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</si>
  <si>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</si>
  <si>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</si>
  <si>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</si>
  <si>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</si>
  <si>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</si>
  <si>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</si>
  <si>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</si>
  <si>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</si>
  <si>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</si>
  <si>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</si>
  <si>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</si>
  <si>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</si>
  <si>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</si>
  <si>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</si>
  <si>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</si>
  <si>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</si>
  <si>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</si>
  <si>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</si>
  <si>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</si>
  <si>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</si>
  <si>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</si>
  <si>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</si>
  <si>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</si>
  <si>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</si>
  <si>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</si>
  <si>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</si>
  <si>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</si>
  <si>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</si>
  <si>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</si>
  <si>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</si>
  <si>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</si>
  <si>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</si>
  <si>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</si>
  <si>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</si>
  <si>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</si>
  <si>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</si>
  <si>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</si>
  <si>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</si>
  <si>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</si>
  <si>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</si>
  <si>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</si>
  <si>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</si>
  <si>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</si>
  <si>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</si>
  <si>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</si>
  <si>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</si>
  <si>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</si>
  <si>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</si>
  <si>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</si>
  <si>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</si>
  <si>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</si>
  <si>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</si>
  <si>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</si>
  <si>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</si>
  <si>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</si>
  <si>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</si>
  <si>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</si>
  <si>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</si>
  <si>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</si>
  <si>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</si>
  <si>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</si>
  <si>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</si>
  <si>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</si>
  <si>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</si>
  <si>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</si>
  <si>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</si>
  <si>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</si>
  <si>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</si>
  <si>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</si>
  <si>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</si>
  <si>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</si>
  <si>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</si>
  <si>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</si>
  <si>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</si>
  <si>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</si>
  <si>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</si>
  <si>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</si>
  <si>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</si>
  <si>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</si>
  <si>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</si>
  <si>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</si>
  <si>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</si>
  <si>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</si>
  <si>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</si>
  <si>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</si>
  <si>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</si>
  <si>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</si>
  <si>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</si>
  <si>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</si>
  <si>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</si>
  <si>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</si>
  <si>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</si>
  <si>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</si>
  <si>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</si>
  <si>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</si>
  <si>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</si>
  <si>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</si>
  <si>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</si>
  <si>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</si>
  <si>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</si>
  <si>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</si>
  <si>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</si>
  <si>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</si>
  <si>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</si>
  <si>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</si>
  <si>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</si>
  <si>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</si>
  <si>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</si>
  <si>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</si>
  <si>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</si>
  <si>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</si>
  <si>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</si>
  <si>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</si>
  <si>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</si>
  <si>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</si>
  <si>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</si>
  <si>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</si>
  <si>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</si>
  <si>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</si>
  <si>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</si>
  <si>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</si>
  <si>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</si>
  <si>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</si>
  <si>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</si>
  <si>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</si>
  <si>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</si>
  <si>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</si>
  <si>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</si>
  <si>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</si>
  <si>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</si>
  <si>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</si>
  <si>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</si>
  <si>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</si>
  <si>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</si>
  <si>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</si>
  <si>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</si>
  <si>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</si>
  <si>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</si>
  <si>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</si>
  <si>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</si>
  <si>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</si>
  <si>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</si>
  <si>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</si>
  <si>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</si>
  <si>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</si>
  <si>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</si>
  <si>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</si>
  <si>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</si>
  <si>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</si>
  <si>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</si>
  <si>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</si>
  <si>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</si>
  <si>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</si>
  <si>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</si>
  <si>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</si>
  <si>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</si>
  <si>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</si>
  <si>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</si>
  <si>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</si>
  <si>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</si>
  <si>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</si>
  <si>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</si>
  <si>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</si>
  <si>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</si>
  <si>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</si>
  <si>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</si>
  <si>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</si>
  <si>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</si>
  <si>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</si>
  <si>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</si>
  <si>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</si>
  <si>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</si>
  <si>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</si>
  <si>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</si>
  <si>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</si>
  <si>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</si>
  <si>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</si>
  <si>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</si>
  <si>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</si>
  <si>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</si>
  <si>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</si>
  <si>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</si>
  <si>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</si>
  <si>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</si>
  <si>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</si>
  <si>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</si>
  <si>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</si>
  <si>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</si>
  <si>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</si>
  <si>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</si>
  <si>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</si>
  <si>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</si>
  <si>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</si>
  <si>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</si>
  <si>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</si>
  <si>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</si>
  <si>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</si>
  <si>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</si>
  <si>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</si>
  <si>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</si>
  <si>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</si>
  <si>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</si>
  <si>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</si>
  <si>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</si>
  <si>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</si>
  <si>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</si>
  <si>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</si>
  <si>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</si>
  <si>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</si>
  <si>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</si>
  <si>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</si>
  <si>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</si>
  <si>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</si>
  <si>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</si>
  <si>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</si>
  <si>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</si>
  <si>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</si>
  <si>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</si>
  <si>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</si>
  <si>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</si>
  <si>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</si>
  <si>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</si>
  <si>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</si>
  <si>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</si>
  <si>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</si>
  <si>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</si>
  <si>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</si>
  <si>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</si>
  <si>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</si>
  <si>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</si>
  <si>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</si>
  <si>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</si>
  <si>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</si>
  <si>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</si>
  <si>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</si>
  <si>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</si>
  <si>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</si>
  <si>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</si>
  <si>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</si>
  <si>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</si>
  <si>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</si>
  <si>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</si>
  <si>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</si>
  <si>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</si>
  <si>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</si>
  <si>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</si>
  <si>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</si>
  <si>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</si>
  <si>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</si>
  <si>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</si>
  <si>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</si>
  <si>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</si>
  <si>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</si>
  <si>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</si>
  <si>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</si>
  <si>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</si>
  <si>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</si>
  <si>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</si>
  <si>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</si>
  <si>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</si>
  <si>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</si>
  <si>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</si>
  <si>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</si>
  <si>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</si>
  <si>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</si>
  <si>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</si>
  <si>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</si>
  <si>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</si>
  <si>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</si>
  <si>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</si>
  <si>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</si>
  <si>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</si>
  <si>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</si>
  <si>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</si>
  <si>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</si>
  <si>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</si>
  <si>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</si>
  <si>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</si>
  <si>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</si>
  <si>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</si>
  <si>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</si>
  <si>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</si>
  <si>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</si>
  <si>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</si>
  <si>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</si>
  <si>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</si>
  <si>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</si>
  <si>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</si>
  <si>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</si>
  <si>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</si>
  <si>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</si>
  <si>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</si>
  <si>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</si>
  <si>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</si>
  <si>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</si>
  <si>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</si>
  <si>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</si>
  <si>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</si>
  <si>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</si>
  <si>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</si>
  <si>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</si>
  <si>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</si>
  <si>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</si>
  <si>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</si>
  <si>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</si>
  <si>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</si>
  <si>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</si>
  <si>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</si>
  <si>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</si>
  <si>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</si>
  <si>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</si>
  <si>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</si>
  <si>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</si>
  <si>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</si>
  <si>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</si>
  <si>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</si>
  <si>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</si>
  <si>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</si>
  <si>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</si>
  <si>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</si>
  <si>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</si>
  <si>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</si>
  <si>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</si>
  <si>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</si>
  <si>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</si>
  <si>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</si>
  <si>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</si>
  <si>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</si>
  <si>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</si>
  <si>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</si>
  <si>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</si>
  <si>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</si>
  <si>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</si>
  <si>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</si>
  <si>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</si>
  <si>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</si>
  <si>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</si>
  <si>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</si>
  <si>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</si>
  <si>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</si>
  <si>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</si>
  <si>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</si>
  <si>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</si>
  <si>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</si>
  <si>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</si>
  <si>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</si>
  <si>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</si>
  <si>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</si>
  <si>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</si>
  <si>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</si>
  <si>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</si>
  <si>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</si>
  <si>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</si>
  <si>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</si>
  <si>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</si>
  <si>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</si>
  <si>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</si>
  <si>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</si>
  <si>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</si>
  <si>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</si>
  <si>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</si>
  <si>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</si>
  <si>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</si>
  <si>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</si>
  <si>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</si>
  <si>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</si>
  <si>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</si>
  <si>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</si>
  <si>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</si>
  <si>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</si>
  <si>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</si>
  <si>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</si>
  <si>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</si>
  <si>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</si>
  <si>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</si>
  <si>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</si>
  <si>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</si>
  <si>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</si>
  <si>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</si>
  <si>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</si>
  <si>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</si>
  <si>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</si>
  <si>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</si>
  <si>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</si>
  <si>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</si>
  <si>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</si>
  <si>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</si>
  <si>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</si>
  <si>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</si>
  <si>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</si>
  <si>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</si>
  <si>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</si>
  <si>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</si>
  <si>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</si>
  <si>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</si>
  <si>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</si>
  <si>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</si>
  <si>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</si>
  <si>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</si>
  <si>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</si>
  <si>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</si>
  <si>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</si>
  <si>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</si>
  <si>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</si>
  <si>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</si>
  <si>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</si>
  <si>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</si>
  <si>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</si>
  <si>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</si>
  <si>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</si>
  <si>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</si>
  <si>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</si>
  <si>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</si>
  <si>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</si>
  <si>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</si>
  <si>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</si>
  <si>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</si>
  <si>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</si>
  <si>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</si>
  <si>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</si>
  <si>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</si>
  <si>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</si>
  <si>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</si>
  <si>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</si>
  <si>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</si>
  <si>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</si>
  <si>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</si>
  <si>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</si>
  <si>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</si>
  <si>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</si>
  <si>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</si>
  <si>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</si>
  <si>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</si>
  <si>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</si>
  <si>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</si>
  <si>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</si>
  <si>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</si>
  <si>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</si>
  <si>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</si>
  <si>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</si>
  <si>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</si>
  <si>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</si>
  <si>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</si>
  <si>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</si>
  <si>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</si>
  <si>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</si>
  <si>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</si>
  <si>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</si>
  <si>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</si>
  <si>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</si>
  <si>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</si>
  <si>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</si>
  <si>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</si>
  <si>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</si>
  <si>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</si>
  <si>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</si>
  <si>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</si>
  <si>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</si>
  <si>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</si>
  <si>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</si>
  <si>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</si>
  <si>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</si>
  <si>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</si>
  <si>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</si>
  <si>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</si>
  <si>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</si>
  <si>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</si>
  <si>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</si>
  <si>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</si>
  <si>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</si>
  <si>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</si>
  <si>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</si>
  <si>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</si>
  <si>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</si>
  <si>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</si>
  <si>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</si>
  <si>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</si>
  <si>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</si>
  <si>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</si>
  <si>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</si>
  <si>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</si>
  <si>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</si>
  <si>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</si>
  <si>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</si>
  <si>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</si>
  <si>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</si>
  <si>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</si>
  <si>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</si>
  <si>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</si>
  <si>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</si>
  <si>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</si>
  <si>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</si>
  <si>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</si>
  <si>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</si>
  <si>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</si>
  <si>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</si>
  <si>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</si>
  <si>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</si>
  <si>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</si>
  <si>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</si>
  <si>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</si>
  <si>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</si>
  <si>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</si>
  <si>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</si>
  <si>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</si>
  <si>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</si>
  <si>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</si>
  <si>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</si>
  <si>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</si>
  <si>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</si>
  <si>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</si>
  <si>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</si>
  <si>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</si>
  <si>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</si>
  <si>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</si>
  <si>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</si>
  <si>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</si>
  <si>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</si>
  <si>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</si>
  <si>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</si>
  <si>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</si>
  <si>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</si>
  <si>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</si>
  <si>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</si>
  <si>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</si>
  <si>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</si>
  <si>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</si>
  <si>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</si>
  <si>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</si>
  <si>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</si>
  <si>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</si>
  <si>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</si>
  <si>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</si>
  <si>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</si>
  <si>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</si>
  <si>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</si>
  <si>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</si>
  <si>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</si>
  <si>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</si>
  <si>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</si>
  <si>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</si>
  <si>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</si>
  <si>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</si>
  <si>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</si>
  <si>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</si>
  <si>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</si>
  <si>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</si>
  <si>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</si>
  <si>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</si>
  <si>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</si>
  <si>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</si>
  <si>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</si>
  <si>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</si>
  <si>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</si>
  <si>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</si>
  <si>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</si>
  <si>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</si>
  <si>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</si>
  <si>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</si>
  <si>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</si>
  <si>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</si>
  <si>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</si>
  <si>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</si>
  <si>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</si>
  <si>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</si>
  <si>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</si>
  <si>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</si>
  <si>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</si>
  <si>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</si>
  <si>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</si>
  <si>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</si>
  <si>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</si>
  <si>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</si>
  <si>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</si>
  <si>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</si>
  <si>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</si>
  <si>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</si>
  <si>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</si>
  <si>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</si>
  <si>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</si>
  <si>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</si>
  <si>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</si>
  <si>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</si>
  <si>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</si>
  <si>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</si>
  <si>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</si>
  <si>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</si>
  <si>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</si>
  <si>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</si>
  <si>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</si>
  <si>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</si>
  <si>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</si>
  <si>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</si>
  <si>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</si>
  <si>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</si>
  <si>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</si>
  <si>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</si>
  <si>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</si>
  <si>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</si>
  <si>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</si>
  <si>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</si>
  <si>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</si>
  <si>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</si>
  <si>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</si>
  <si>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</si>
  <si>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</si>
  <si>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</si>
  <si>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</si>
  <si>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</si>
  <si>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</si>
  <si>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</si>
  <si>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</si>
  <si>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</si>
  <si>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</si>
  <si>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</si>
  <si>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</si>
  <si>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</si>
  <si>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</si>
  <si>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</si>
  <si>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</si>
  <si>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</si>
  <si>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</si>
  <si>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</si>
  <si>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</si>
  <si>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</si>
  <si>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</si>
  <si>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</si>
  <si>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</si>
  <si>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</si>
  <si>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</si>
  <si>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</si>
  <si>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</si>
  <si>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</si>
  <si>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</si>
  <si>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</si>
  <si>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</si>
  <si>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</si>
  <si>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</si>
  <si>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</si>
  <si>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</si>
  <si>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</si>
  <si>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</si>
  <si>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</si>
  <si>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</si>
  <si>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</si>
  <si>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</si>
  <si>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</si>
  <si>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</si>
  <si>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</si>
  <si>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</si>
  <si>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</si>
  <si>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</si>
  <si>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</si>
  <si>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</si>
  <si>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</si>
  <si>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</si>
  <si>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</si>
  <si>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</si>
  <si>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</si>
  <si>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</si>
  <si>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</si>
  <si>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</si>
  <si>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</si>
  <si>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</si>
  <si>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</si>
  <si>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</si>
  <si>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</si>
  <si>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</si>
  <si>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</si>
  <si>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</si>
  <si>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</si>
  <si>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</si>
  <si>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</si>
  <si>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</si>
  <si>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</si>
  <si>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</si>
  <si>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</si>
  <si>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</si>
  <si>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</si>
  <si>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</si>
  <si>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</si>
  <si>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</si>
  <si>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</si>
  <si>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</si>
  <si>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</si>
  <si>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</si>
  <si>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</si>
  <si>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</si>
  <si>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</si>
  <si>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</si>
  <si>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</si>
  <si>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</si>
  <si>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</si>
  <si>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</si>
  <si>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</si>
  <si>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</si>
  <si>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</si>
  <si>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</si>
  <si>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</si>
  <si>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</si>
  <si>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</si>
  <si>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</si>
  <si>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</si>
  <si>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</si>
  <si>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</si>
  <si>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</si>
  <si>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</si>
  <si>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</si>
  <si>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</si>
  <si>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</si>
  <si>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</si>
  <si>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</si>
  <si>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</si>
  <si>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</si>
  <si>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</si>
  <si>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</si>
  <si>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</si>
  <si>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</si>
  <si>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</si>
  <si>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</si>
  <si>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</si>
  <si>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</si>
  <si>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</si>
  <si>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</si>
  <si>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</si>
  <si>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</si>
  <si>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</si>
  <si>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</si>
  <si>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</si>
  <si>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</si>
  <si>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</si>
  <si>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</si>
  <si>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</si>
  <si>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</si>
  <si>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</si>
  <si>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</si>
  <si>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</si>
  <si>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</si>
  <si>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</si>
  <si>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</si>
  <si>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</si>
  <si>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</si>
  <si>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</si>
  <si>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</si>
  <si>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</si>
  <si>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</si>
  <si>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</si>
  <si>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</si>
  <si>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</si>
  <si>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</si>
  <si>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</si>
  <si>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</si>
  <si>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</si>
  <si>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</si>
  <si>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</si>
  <si>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</si>
  <si>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</si>
  <si>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</si>
  <si>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</si>
  <si>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</si>
  <si>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</si>
  <si>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</si>
  <si>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</si>
  <si>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</si>
  <si>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</si>
  <si>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</si>
  <si>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</si>
  <si>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</si>
  <si>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</si>
  <si>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</si>
  <si>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</si>
  <si>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</si>
  <si>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</si>
  <si>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</si>
  <si>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</si>
  <si>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</si>
  <si>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</si>
  <si>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</si>
  <si>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</si>
  <si>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</si>
  <si>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</si>
  <si>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</si>
  <si>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</si>
  <si>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</si>
  <si>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</si>
  <si>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</si>
  <si>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</si>
  <si>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</si>
  <si>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</si>
  <si>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</si>
  <si>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</si>
  <si>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</si>
  <si>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</si>
  <si>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</si>
  <si>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</si>
  <si>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</si>
  <si>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</si>
  <si>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</si>
  <si>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</si>
  <si>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</si>
  <si>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</si>
  <si>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</si>
  <si>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</si>
  <si>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</si>
  <si>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</si>
  <si>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</si>
  <si>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</si>
  <si>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</si>
  <si>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</si>
  <si>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</si>
  <si>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</si>
  <si>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</si>
  <si>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</si>
  <si>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</si>
  <si>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</si>
  <si>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</si>
  <si>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</si>
  <si>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</si>
  <si>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</si>
  <si>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</si>
  <si>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</si>
  <si>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</si>
  <si>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</si>
  <si>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</si>
  <si>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</si>
  <si>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</si>
  <si>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</si>
  <si>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</si>
  <si>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</si>
  <si>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</si>
  <si>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</si>
  <si>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</si>
  <si>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</si>
  <si>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</si>
  <si>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</si>
  <si>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</si>
  <si>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</si>
  <si>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</si>
  <si>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</si>
  <si>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</si>
  <si>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</si>
  <si>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</si>
  <si>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</si>
  <si>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</si>
  <si>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</si>
  <si>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</si>
  <si>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</si>
  <si>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</si>
  <si>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</si>
  <si>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</si>
  <si>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</si>
  <si>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</si>
  <si>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</si>
  <si>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</si>
  <si>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</si>
  <si>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</si>
  <si>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</si>
  <si>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</si>
  <si>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</si>
  <si>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</si>
  <si>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</si>
  <si>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</si>
  <si>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</si>
  <si>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</si>
  <si>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</si>
  <si>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</si>
  <si>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</si>
  <si>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</si>
  <si>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</si>
  <si>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</si>
  <si>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</si>
  <si>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</si>
  <si>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</si>
  <si>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</si>
  <si>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</si>
  <si>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</si>
  <si>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</si>
  <si>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</si>
  <si>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</si>
  <si>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</si>
  <si>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</si>
  <si>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</si>
  <si>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</si>
  <si>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</si>
  <si>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</si>
  <si>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</si>
  <si>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</si>
  <si>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</si>
  <si>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</si>
  <si>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</si>
  <si>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</si>
  <si>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</si>
  <si>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</si>
  <si>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</si>
  <si>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</si>
  <si>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</si>
  <si>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</si>
  <si>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</si>
  <si>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</si>
  <si>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</si>
  <si>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</si>
  <si>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</si>
  <si>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</si>
  <si>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</si>
  <si>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</si>
  <si>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</si>
  <si>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</si>
  <si>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</si>
  <si>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</si>
  <si>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</si>
  <si>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</si>
  <si>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</si>
  <si>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</si>
  <si>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</si>
  <si>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</si>
  <si>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</si>
  <si>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</si>
  <si>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</si>
  <si>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</si>
  <si>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</si>
  <si>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</si>
  <si>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</si>
  <si>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</si>
  <si>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</si>
  <si>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</si>
  <si>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</si>
  <si>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</si>
  <si>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</si>
  <si>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</si>
  <si>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</si>
  <si>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</si>
  <si>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</si>
  <si>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</si>
  <si>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</si>
  <si>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</si>
  <si>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</si>
  <si>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</si>
  <si>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</si>
  <si>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</si>
  <si>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</si>
  <si>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</si>
  <si>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</si>
  <si>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</si>
  <si>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</si>
  <si>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</si>
  <si>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</si>
  <si>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</si>
  <si>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</si>
  <si>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</si>
  <si>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</si>
  <si>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</si>
  <si>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</si>
  <si>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</si>
  <si>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</si>
  <si>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</si>
  <si>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</si>
  <si>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</si>
  <si>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</si>
  <si>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</si>
  <si>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</si>
  <si>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</si>
  <si>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</si>
  <si>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</si>
  <si>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</si>
  <si>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</si>
  <si>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</si>
  <si>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</si>
  <si>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</si>
  <si>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</si>
  <si>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</si>
  <si>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</si>
  <si>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</si>
  <si>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</si>
  <si>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</si>
  <si>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</si>
  <si>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</si>
  <si>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</si>
  <si>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</si>
  <si>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</si>
  <si>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</si>
  <si>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</si>
  <si>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</si>
  <si>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</si>
  <si>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</si>
  <si>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</si>
  <si>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</si>
  <si>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</si>
  <si>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</si>
  <si>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</si>
  <si>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</si>
  <si>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</si>
  <si>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</si>
  <si>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</si>
  <si>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</si>
  <si>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</si>
  <si>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</si>
  <si>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</si>
  <si>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</si>
  <si>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</si>
  <si>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</si>
  <si>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</si>
  <si>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</si>
  <si>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</si>
  <si>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</si>
  <si>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</si>
  <si>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</si>
  <si>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</si>
  <si>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</si>
  <si>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</si>
  <si>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</si>
  <si>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</si>
  <si>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</si>
  <si>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</si>
  <si>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</si>
  <si>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</si>
  <si>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</si>
  <si>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</si>
  <si>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</si>
  <si>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</si>
  <si>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</si>
  <si>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</si>
  <si>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</si>
  <si>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</si>
  <si>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</si>
  <si>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</si>
  <si>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</si>
  <si>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</si>
  <si>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</si>
  <si>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</si>
  <si>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</si>
  <si>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</si>
  <si>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</si>
  <si>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</si>
  <si>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</si>
  <si>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</si>
  <si>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</si>
  <si>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</si>
  <si>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</si>
  <si>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</si>
  <si>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</si>
  <si>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</si>
  <si>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</si>
  <si>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</si>
  <si>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</si>
  <si>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</si>
  <si>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</si>
  <si>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</si>
  <si>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</si>
  <si>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</si>
  <si>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</si>
  <si>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</si>
  <si>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</si>
  <si>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</si>
  <si>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</si>
  <si>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</si>
  <si>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</si>
  <si>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</si>
  <si>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</si>
  <si>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</si>
  <si>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</si>
  <si>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</si>
  <si>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</si>
  <si>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</si>
  <si>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</si>
  <si>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</si>
  <si>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</si>
  <si>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</si>
  <si>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</si>
  <si>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</si>
  <si>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</si>
  <si>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</si>
  <si>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</si>
  <si>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</si>
  <si>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</si>
  <si>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</si>
  <si>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</si>
  <si>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</si>
  <si>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</si>
  <si>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</si>
  <si>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</si>
  <si>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</si>
  <si>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</si>
  <si>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</si>
  <si>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</si>
  <si>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</si>
  <si>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</si>
  <si>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</si>
  <si>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</si>
  <si>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</si>
  <si>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</si>
  <si>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</si>
  <si>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</si>
  <si>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</si>
  <si>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</si>
  <si>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</si>
  <si>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</si>
  <si>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</si>
  <si>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</si>
  <si>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</si>
  <si>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</si>
  <si>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</si>
  <si>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</si>
  <si>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</si>
  <si>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</si>
  <si>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</si>
  <si>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</si>
  <si>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</si>
  <si>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</si>
  <si>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</si>
  <si>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</si>
  <si>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</si>
  <si>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</si>
  <si>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</si>
  <si>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</si>
  <si>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</si>
  <si>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</si>
  <si>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</si>
  <si>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</si>
  <si>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</si>
  <si>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</si>
  <si>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</si>
  <si>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</si>
  <si>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</si>
  <si>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</si>
  <si>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</si>
  <si>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</si>
  <si>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</si>
  <si>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</si>
  <si>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</si>
  <si>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</si>
  <si>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</si>
  <si>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</si>
  <si>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</si>
  <si>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</si>
  <si>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</si>
  <si>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</si>
  <si>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</si>
  <si>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</si>
  <si>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</si>
  <si>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</si>
  <si>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</si>
  <si>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</si>
  <si>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</si>
  <si>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</si>
  <si>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</si>
  <si>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</si>
  <si>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</si>
  <si>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</si>
  <si>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</si>
  <si>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</si>
  <si>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</si>
  <si>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</si>
  <si>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</si>
  <si>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</si>
  <si>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</si>
  <si>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</si>
  <si>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</si>
  <si>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</si>
  <si>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</si>
  <si>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</si>
  <si>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</si>
  <si>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</si>
  <si>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</si>
  <si>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</si>
  <si>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</si>
  <si>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</si>
  <si>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</si>
  <si>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</si>
  <si>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</si>
  <si>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</si>
  <si>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</si>
  <si>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</si>
  <si>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</si>
  <si>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</si>
  <si>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</si>
  <si>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</si>
  <si>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</si>
  <si>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</si>
  <si>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</si>
  <si>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</si>
  <si>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</si>
  <si>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</si>
  <si>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</si>
  <si>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</si>
  <si>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</si>
  <si>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</si>
  <si>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</si>
  <si>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</si>
  <si>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</si>
  <si>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</si>
  <si>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</si>
  <si>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</si>
  <si>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</si>
  <si>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</si>
  <si>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</si>
  <si>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</si>
  <si>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</si>
  <si>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</si>
  <si>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</si>
  <si>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</si>
  <si>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</si>
  <si>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</si>
  <si>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</si>
  <si>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</si>
  <si>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</si>
  <si>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</si>
  <si>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</si>
  <si>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</si>
  <si>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</si>
  <si>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</si>
  <si>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</si>
  <si>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</si>
  <si>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</si>
  <si>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</si>
  <si>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</si>
  <si>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</si>
  <si>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</si>
  <si>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</si>
  <si>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</si>
  <si>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</si>
  <si>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</si>
  <si>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</si>
  <si>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</si>
  <si>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</si>
  <si>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</si>
  <si>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</si>
  <si>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</si>
  <si>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</si>
  <si>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</si>
  <si>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</si>
  <si>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</si>
  <si>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</si>
  <si>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</si>
  <si>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</si>
  <si>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</si>
  <si>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</si>
  <si>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</si>
  <si>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</si>
  <si>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</si>
  <si>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</si>
  <si>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</si>
  <si>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</si>
  <si>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</si>
  <si>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</si>
  <si>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</si>
  <si>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</si>
  <si>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</si>
  <si>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</si>
  <si>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</si>
  <si>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</si>
  <si>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</si>
  <si>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</si>
  <si>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</si>
  <si>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</si>
  <si>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</si>
  <si>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</si>
  <si>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</si>
  <si>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</si>
  <si>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</si>
  <si>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</si>
  <si>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</si>
  <si>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</si>
  <si>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</si>
  <si>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</si>
  <si>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</si>
  <si>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</si>
  <si>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</si>
  <si>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</si>
  <si>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</si>
  <si>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</si>
  <si>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</si>
  <si>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</si>
  <si>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</si>
  <si>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</si>
  <si>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</si>
  <si>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</si>
  <si>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</si>
  <si>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</si>
  <si>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</si>
  <si>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</si>
  <si>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</si>
  <si>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</si>
  <si>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</si>
  <si>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</si>
  <si>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</si>
  <si>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</si>
  <si>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</si>
  <si>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</si>
  <si>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</si>
  <si>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</si>
  <si>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</si>
  <si>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</si>
  <si>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</si>
  <si>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</si>
  <si>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</si>
  <si>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</si>
  <si>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</si>
  <si>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</si>
  <si>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</si>
  <si>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</si>
  <si>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</si>
  <si>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</si>
  <si>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</si>
  <si>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</si>
  <si>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</si>
  <si>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</si>
  <si>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</si>
  <si>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</si>
  <si>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</si>
  <si>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</si>
  <si>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</si>
  <si>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</si>
  <si>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</si>
  <si>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</si>
  <si>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</si>
  <si>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</si>
  <si>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</si>
  <si>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</si>
  <si>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</si>
  <si>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</si>
  <si>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</si>
  <si>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</si>
  <si>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</si>
  <si>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</si>
  <si>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</si>
  <si>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</si>
  <si>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</si>
  <si>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</si>
  <si>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</si>
  <si>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</si>
  <si>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</si>
  <si>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</si>
  <si>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</si>
  <si>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</si>
  <si>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</si>
  <si>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</si>
  <si>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</si>
  <si>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</si>
  <si>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</si>
  <si>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</si>
  <si>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</si>
  <si>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</si>
  <si>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</si>
  <si>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</si>
  <si>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</si>
  <si>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</si>
  <si>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</si>
  <si>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</si>
  <si>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</si>
  <si>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</si>
  <si>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</si>
  <si>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</si>
  <si>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</si>
  <si>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</si>
  <si>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</si>
  <si>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</si>
  <si>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</si>
  <si>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</si>
  <si>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</si>
  <si>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</si>
  <si>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</si>
  <si>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</si>
  <si>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</si>
  <si>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</si>
  <si>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</si>
  <si>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</si>
  <si>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</si>
  <si>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</si>
  <si>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</si>
  <si>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</si>
  <si>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</si>
  <si>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</si>
  <si>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</si>
  <si>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</si>
  <si>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</si>
  <si>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</si>
  <si>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</si>
  <si>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</si>
  <si>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</si>
  <si>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</si>
  <si>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</si>
  <si>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</si>
  <si>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</si>
  <si>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</si>
  <si>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</si>
  <si>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</si>
  <si>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</si>
  <si>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</si>
  <si>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</si>
  <si>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</si>
  <si>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</si>
  <si>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</si>
  <si>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</si>
  <si>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</si>
  <si>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</si>
  <si>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</si>
  <si>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</si>
  <si>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</si>
  <si>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</si>
  <si>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</si>
  <si>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</si>
  <si>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</si>
  <si>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</si>
  <si>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</si>
  <si>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</si>
  <si>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</si>
  <si>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</si>
  <si>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</si>
  <si>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</si>
  <si>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</si>
  <si>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</si>
  <si>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</si>
  <si>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</si>
  <si>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</si>
  <si>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</si>
  <si>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</si>
  <si>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</si>
  <si>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</si>
  <si>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</si>
  <si>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</si>
  <si>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</si>
  <si>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</si>
  <si>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</si>
  <si>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</si>
  <si>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</si>
  <si>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</si>
  <si>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</si>
  <si>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</si>
  <si>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</si>
  <si>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</si>
  <si>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</si>
  <si>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</si>
  <si>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</si>
  <si>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</si>
  <si>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</si>
  <si>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</si>
  <si>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</si>
  <si>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</si>
  <si>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</si>
  <si>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</si>
  <si>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</si>
  <si>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</si>
  <si>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</si>
  <si>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</si>
  <si>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</si>
  <si>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</si>
  <si>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</si>
  <si>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</si>
  <si>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</si>
  <si>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</si>
  <si>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</si>
  <si>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</si>
  <si>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</si>
  <si>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</si>
  <si>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</si>
  <si>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</si>
  <si>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</si>
  <si>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</si>
  <si>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</si>
  <si>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</si>
  <si>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</si>
  <si>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</si>
  <si>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</si>
  <si>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</si>
  <si>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</si>
  <si>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</si>
  <si>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</si>
  <si>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</si>
  <si>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</si>
  <si>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</si>
  <si>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</si>
  <si>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</si>
  <si>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</si>
  <si>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</si>
  <si>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</si>
  <si>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</si>
  <si>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</si>
  <si>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</si>
  <si>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</si>
  <si>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</si>
  <si>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</si>
  <si>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</si>
  <si>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</si>
  <si>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</si>
  <si>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</si>
  <si>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</si>
  <si>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</si>
  <si>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</si>
  <si>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</si>
  <si>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</si>
  <si>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</si>
  <si>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</si>
  <si>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</si>
  <si>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</si>
  <si>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</si>
  <si>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</si>
  <si>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</si>
  <si>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</si>
  <si>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</si>
  <si>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</si>
  <si>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</si>
  <si>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</si>
  <si>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</si>
  <si>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</si>
  <si>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</si>
  <si>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</si>
  <si>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</si>
  <si>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</si>
  <si>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</si>
  <si>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</si>
  <si>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</si>
  <si>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</si>
  <si>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</si>
  <si>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</si>
  <si>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</si>
  <si>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</si>
  <si>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</si>
  <si>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</si>
  <si>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</si>
  <si>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</si>
  <si>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</si>
  <si>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</si>
  <si>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</si>
  <si>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</si>
  <si>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</si>
  <si>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</si>
  <si>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</si>
  <si>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</si>
  <si>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</si>
  <si>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</si>
  <si>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</si>
  <si>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</si>
  <si>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</si>
  <si>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</si>
  <si>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</si>
  <si>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</si>
  <si>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</si>
  <si>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</si>
  <si>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</si>
  <si>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</si>
  <si>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</si>
  <si>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</si>
  <si>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</si>
  <si>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</si>
  <si>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</si>
  <si>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</si>
  <si>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</si>
  <si>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</si>
  <si>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</si>
  <si>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</si>
  <si>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</si>
  <si>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</si>
  <si>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</si>
  <si>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</si>
  <si>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</si>
  <si>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</si>
  <si>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</si>
  <si>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</si>
  <si>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</si>
  <si>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</si>
  <si>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</si>
  <si>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</si>
  <si>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</si>
  <si>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</si>
  <si>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</si>
  <si>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</si>
  <si>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</si>
  <si>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</si>
  <si>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</si>
  <si>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</si>
  <si>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</si>
  <si>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</si>
  <si>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</si>
  <si>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</si>
  <si>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</si>
  <si>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</si>
  <si>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</si>
  <si>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</si>
  <si>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</si>
  <si>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</si>
  <si>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</si>
  <si>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</si>
  <si>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</si>
  <si>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</si>
  <si>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</si>
  <si>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</si>
  <si>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</si>
  <si>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</si>
  <si>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</si>
  <si>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</si>
  <si>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</si>
  <si>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</si>
  <si>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</si>
  <si>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</si>
  <si>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</si>
  <si>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</si>
  <si>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</si>
  <si>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</si>
  <si>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</si>
  <si>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</si>
  <si>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</si>
  <si>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</si>
  <si>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</si>
  <si>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</si>
  <si>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</si>
  <si>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</si>
  <si>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</si>
  <si>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</si>
  <si>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</si>
  <si>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</si>
  <si>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</si>
  <si>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</si>
  <si>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</si>
  <si>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</si>
  <si>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</si>
  <si>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</si>
  <si>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</si>
  <si>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</si>
  <si>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</si>
  <si>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</si>
  <si>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</si>
  <si>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</si>
  <si>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</si>
  <si>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</si>
  <si>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</si>
  <si>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</si>
  <si>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</si>
  <si>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</si>
  <si>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</si>
  <si>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</si>
  <si>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</si>
  <si>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</si>
  <si>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</si>
  <si>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</si>
  <si>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</si>
  <si>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</si>
  <si>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</si>
  <si>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</si>
  <si>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</si>
  <si>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</si>
  <si>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</si>
  <si>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</si>
  <si>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</si>
  <si>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</si>
  <si>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</si>
  <si>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</si>
  <si>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</si>
  <si>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</si>
  <si>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</si>
  <si>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</si>
  <si>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</si>
  <si>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</si>
  <si>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</si>
  <si>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</si>
  <si>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</si>
  <si>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</si>
  <si>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</si>
  <si>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</si>
  <si>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</si>
  <si>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</si>
  <si>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</si>
  <si>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</si>
  <si>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</si>
  <si>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</si>
  <si>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</si>
  <si>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</si>
  <si>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</si>
  <si>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</si>
  <si>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</si>
  <si>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</si>
  <si>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</si>
  <si>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</si>
  <si>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</si>
  <si>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</si>
  <si>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</si>
  <si>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</si>
  <si>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</si>
  <si>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</si>
  <si>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</si>
  <si>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</si>
  <si>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</si>
  <si>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</si>
  <si>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</si>
  <si>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</si>
  <si>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</si>
  <si>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</si>
  <si>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</si>
  <si>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</si>
  <si>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</si>
  <si>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</si>
  <si>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</si>
  <si>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</si>
  <si>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</si>
  <si>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</si>
  <si>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</si>
  <si>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</si>
  <si>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</si>
  <si>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</si>
  <si>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</si>
  <si>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</si>
  <si>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</si>
  <si>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</si>
  <si>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</si>
  <si>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</si>
  <si>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</si>
  <si>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</si>
  <si>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</si>
  <si>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</si>
  <si>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</si>
  <si>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</si>
  <si>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</si>
  <si>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</si>
  <si>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</si>
  <si>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</si>
  <si>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</si>
  <si>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</si>
  <si>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</si>
  <si>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</si>
  <si>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</si>
  <si>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</si>
  <si>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</si>
  <si>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</si>
  <si>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</si>
  <si>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</si>
  <si>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</si>
  <si>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</si>
  <si>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</si>
  <si>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</si>
  <si>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</si>
  <si>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</si>
  <si>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</si>
  <si>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</si>
  <si>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</si>
  <si>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</si>
  <si>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</si>
  <si>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</si>
  <si>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</si>
  <si>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</si>
  <si>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</si>
  <si>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</si>
  <si>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</si>
  <si>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</si>
  <si>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</si>
  <si>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</si>
  <si>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</si>
  <si>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</si>
  <si>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</si>
  <si>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</si>
  <si>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</si>
  <si>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</si>
  <si>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</si>
  <si>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</si>
  <si>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</si>
  <si>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</si>
  <si>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</si>
  <si>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</si>
  <si>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</si>
  <si>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</si>
  <si>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</si>
  <si>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</si>
  <si>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</si>
  <si>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</si>
  <si>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</si>
  <si>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</si>
  <si>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</si>
  <si>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</si>
  <si>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</si>
  <si>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</si>
  <si>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</si>
  <si>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</si>
  <si>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</si>
  <si>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</si>
  <si>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</si>
  <si>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</si>
  <si>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</si>
  <si>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</si>
  <si>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</si>
  <si>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</si>
  <si>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</si>
  <si>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</si>
  <si>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</si>
  <si>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</si>
  <si>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</si>
  <si>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</si>
  <si>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</si>
  <si>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</si>
  <si>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</si>
  <si>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</si>
  <si>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</si>
  <si>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</si>
  <si>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</si>
  <si>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</si>
  <si>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</si>
  <si>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</si>
  <si>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</si>
  <si>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</si>
  <si>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</si>
  <si>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</si>
  <si>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</si>
  <si>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</si>
  <si>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</si>
  <si>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</si>
  <si>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</si>
  <si>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</si>
  <si>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</si>
  <si>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</si>
  <si>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</si>
  <si>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</si>
  <si>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</si>
  <si>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</si>
  <si>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</si>
  <si>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</si>
  <si>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</si>
  <si>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</si>
  <si>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</si>
  <si>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</si>
  <si>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</si>
  <si>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</si>
  <si>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</si>
  <si>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</si>
  <si>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</si>
  <si>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</si>
  <si>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</si>
  <si>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</si>
  <si>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</si>
  <si>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</si>
  <si>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</si>
  <si>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</si>
  <si>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</si>
  <si>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</si>
  <si>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</si>
  <si>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</si>
  <si>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</si>
  <si>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</si>
  <si>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</si>
  <si>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</si>
  <si>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</si>
  <si>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</si>
  <si>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</si>
  <si>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</si>
  <si>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</si>
  <si>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</si>
  <si>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</si>
  <si>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</si>
  <si>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</si>
  <si>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</si>
  <si>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</si>
  <si>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</si>
  <si>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</si>
  <si>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</si>
  <si>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</si>
  <si>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</si>
  <si>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</si>
  <si>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</si>
  <si>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</si>
  <si>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</si>
  <si>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</si>
  <si>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</si>
  <si>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</si>
  <si>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</si>
  <si>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</si>
  <si>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</si>
  <si>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</si>
  <si>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</si>
  <si>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</si>
  <si>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</si>
  <si>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</si>
  <si>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</si>
  <si>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</si>
  <si>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</si>
  <si>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</si>
  <si>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</si>
  <si>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</si>
  <si>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</si>
  <si>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</si>
  <si>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</si>
  <si>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</si>
  <si>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</si>
  <si>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</si>
  <si>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</si>
  <si>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</si>
  <si>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</si>
  <si>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</si>
  <si>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</si>
  <si>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</si>
  <si>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</si>
  <si>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</si>
  <si>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</si>
  <si>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</si>
  <si>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</si>
  <si>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</si>
  <si>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</si>
  <si>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</si>
  <si>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</si>
  <si>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</si>
  <si>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</si>
  <si>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</si>
  <si>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</si>
  <si>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</si>
  <si>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</si>
  <si>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</si>
  <si>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</si>
  <si>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</si>
  <si>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</si>
  <si>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</si>
  <si>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</si>
  <si>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</si>
  <si>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</si>
  <si>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</si>
  <si>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</si>
  <si>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</si>
  <si>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</si>
  <si>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</si>
  <si>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</si>
  <si>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</si>
  <si>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</si>
  <si>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</si>
  <si>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</si>
  <si>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</si>
  <si>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</si>
  <si>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</si>
  <si>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</si>
  <si>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</si>
  <si>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</si>
  <si>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</si>
  <si>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</si>
  <si>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</si>
  <si>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</si>
  <si>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</si>
  <si>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</si>
  <si>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</si>
  <si>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</si>
  <si>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</si>
  <si>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</si>
  <si>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</si>
  <si>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</si>
  <si>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</si>
  <si>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</si>
  <si>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</si>
  <si>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</si>
  <si>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</si>
  <si>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</si>
  <si>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</si>
  <si>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</si>
  <si>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</si>
  <si>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</si>
  <si>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</si>
  <si>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</si>
  <si>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</si>
  <si>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</si>
  <si>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</si>
  <si>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</si>
  <si>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</si>
  <si>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</si>
  <si>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</si>
  <si>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</si>
  <si>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</si>
  <si>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</si>
  <si>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</si>
  <si>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</si>
  <si>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</si>
  <si>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</si>
  <si>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</si>
  <si>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</si>
  <si>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</si>
  <si>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</si>
  <si>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</si>
  <si>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</si>
  <si>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</si>
  <si>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</si>
  <si>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</si>
  <si>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</si>
  <si>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</si>
  <si>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</si>
  <si>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</si>
  <si>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</si>
  <si>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</si>
  <si>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</si>
  <si>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</si>
  <si>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</si>
  <si>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</si>
  <si>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</si>
  <si>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</si>
  <si>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</si>
  <si>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</si>
  <si>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</si>
  <si>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</si>
  <si>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</si>
  <si>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</si>
  <si>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</si>
  <si>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</si>
  <si>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</si>
  <si>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</si>
  <si>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</si>
  <si>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</si>
  <si>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</si>
  <si>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</si>
  <si>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</si>
  <si>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</si>
  <si>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</si>
  <si>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</si>
  <si>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</si>
  <si>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</si>
  <si>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</si>
  <si>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</si>
  <si>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</si>
  <si>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</si>
  <si>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</si>
  <si>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</si>
  <si>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</si>
  <si>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</si>
  <si>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</si>
  <si>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</si>
  <si>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</si>
  <si>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</si>
  <si>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</si>
  <si>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</si>
  <si>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</si>
  <si>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</si>
  <si>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</si>
  <si>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</si>
  <si>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</si>
  <si>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</si>
  <si>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</si>
  <si>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</si>
  <si>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</si>
  <si>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</si>
  <si>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</si>
  <si>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</si>
  <si>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</si>
  <si>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</si>
  <si>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</si>
  <si>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</si>
  <si>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</si>
  <si>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</si>
  <si>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</si>
  <si>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</si>
  <si>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</si>
  <si>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</si>
  <si>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</si>
  <si>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</si>
  <si>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</si>
  <si>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</si>
  <si>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</si>
  <si>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</si>
  <si>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</si>
  <si>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</si>
  <si>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</si>
  <si>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</si>
  <si>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</si>
  <si>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</si>
  <si>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</si>
  <si>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</si>
  <si>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</si>
  <si>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</si>
  <si>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</si>
  <si>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</si>
  <si>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</si>
  <si>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</si>
  <si>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</si>
  <si>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</si>
  <si>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</si>
  <si>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</si>
  <si>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</si>
  <si>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</si>
  <si>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</si>
  <si>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</si>
  <si>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</si>
  <si>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</si>
  <si>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</si>
  <si>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</si>
  <si>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</si>
  <si>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</si>
  <si>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</si>
  <si>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</si>
  <si>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</si>
  <si>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</si>
  <si>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</si>
  <si>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</si>
  <si>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</si>
  <si>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</si>
  <si>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</si>
  <si>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</si>
  <si>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</si>
  <si>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</si>
  <si>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</si>
  <si>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</si>
  <si>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</si>
  <si>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</si>
  <si>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</si>
  <si>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</si>
  <si>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</si>
  <si>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</si>
  <si>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</si>
  <si>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</si>
  <si>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</si>
  <si>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</si>
  <si>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</si>
  <si>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</si>
  <si>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</si>
  <si>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</si>
  <si>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</si>
  <si>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</si>
  <si>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</si>
  <si>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</si>
  <si>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</si>
  <si>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</si>
  <si>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</si>
  <si>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</si>
  <si>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</si>
  <si>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</si>
  <si>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</si>
  <si>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</si>
  <si>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</si>
  <si>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</si>
  <si>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</si>
  <si>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</si>
  <si>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</si>
  <si>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</si>
  <si>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</si>
  <si>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</si>
  <si>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</si>
  <si>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</si>
  <si>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</si>
  <si>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</si>
  <si>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</si>
  <si>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</si>
  <si>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</si>
  <si>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</si>
  <si>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</si>
  <si>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</si>
  <si>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</si>
  <si>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</si>
  <si>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</si>
  <si>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</si>
  <si>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</si>
  <si>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</si>
  <si>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</si>
  <si>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</si>
  <si>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</si>
  <si>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</si>
  <si>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</si>
  <si>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</si>
  <si>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</si>
  <si>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</si>
  <si>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</si>
  <si>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</si>
  <si>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</si>
  <si>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</si>
  <si>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</si>
  <si>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</si>
  <si>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</si>
  <si>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</si>
  <si>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</si>
  <si>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</si>
  <si>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</si>
  <si>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</si>
  <si>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</si>
  <si>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</si>
  <si>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</si>
  <si>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</si>
  <si>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</si>
  <si>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</si>
  <si>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</si>
  <si>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</si>
  <si>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</si>
  <si>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</si>
  <si>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</si>
  <si>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</si>
  <si>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</si>
  <si>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</si>
  <si>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</si>
  <si>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</si>
  <si>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</si>
  <si>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</si>
  <si>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</si>
  <si>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</si>
  <si>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</si>
  <si>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</si>
  <si>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</si>
  <si>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</si>
  <si>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</si>
  <si>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</si>
  <si>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</si>
  <si>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</si>
  <si>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</si>
  <si>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</si>
  <si>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</si>
  <si>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</si>
  <si>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</si>
  <si>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</si>
  <si>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</si>
  <si>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</si>
  <si>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</si>
  <si>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</si>
  <si>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</si>
  <si>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</si>
  <si>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</si>
  <si>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</si>
  <si>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</si>
  <si>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</si>
  <si>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</si>
  <si>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</si>
  <si>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</si>
  <si>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</si>
  <si>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</si>
  <si>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</si>
  <si>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</si>
  <si>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</si>
  <si>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</si>
  <si>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</si>
  <si>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</si>
  <si>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</si>
  <si>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</si>
  <si>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</si>
  <si>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</si>
  <si>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</si>
  <si>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</si>
  <si>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</si>
  <si>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</si>
  <si>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</si>
  <si>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</si>
  <si>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</si>
  <si>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</si>
  <si>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</si>
  <si>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</si>
  <si>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</si>
  <si>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</si>
  <si>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</si>
  <si>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</si>
  <si>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</si>
  <si>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</si>
  <si>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</si>
  <si>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</si>
  <si>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</si>
  <si>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</si>
  <si>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</si>
  <si>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</si>
  <si>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</si>
  <si>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</si>
  <si>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</si>
  <si>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</si>
  <si>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</si>
  <si>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</si>
  <si>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</si>
  <si>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</si>
  <si>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</si>
  <si>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</si>
  <si>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</si>
  <si>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</si>
  <si>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</si>
  <si>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</si>
  <si>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</si>
  <si>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</si>
  <si>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</si>
  <si>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</si>
  <si>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</si>
  <si>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</si>
  <si>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</si>
  <si>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</si>
  <si>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</si>
  <si>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</si>
  <si>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</si>
  <si>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</si>
  <si>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</si>
  <si>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</si>
  <si>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</si>
  <si>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</si>
  <si>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</si>
  <si>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</si>
  <si>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</si>
  <si>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</si>
  <si>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</si>
  <si>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</si>
  <si>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</si>
  <si>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</si>
  <si>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</si>
  <si>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</si>
  <si>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</si>
  <si>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</si>
  <si>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</si>
  <si>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</si>
  <si>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</si>
  <si>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</si>
  <si>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</si>
  <si>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</si>
  <si>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</si>
  <si>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</si>
  <si>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</si>
  <si>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</si>
  <si>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</si>
  <si>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</si>
  <si>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</si>
  <si>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</si>
  <si>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</si>
  <si>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</si>
  <si>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</si>
  <si>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</si>
  <si>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</si>
  <si>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</si>
  <si>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</si>
  <si>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</si>
  <si>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</si>
  <si>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</si>
  <si>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</si>
  <si>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</si>
  <si>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</si>
  <si>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</si>
  <si>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</si>
  <si>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</si>
  <si>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</si>
  <si>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</si>
  <si>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</si>
  <si>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</si>
  <si>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</si>
  <si>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</si>
  <si>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</si>
  <si>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</si>
  <si>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</si>
  <si>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</si>
  <si>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</si>
  <si>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</si>
  <si>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</si>
  <si>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</si>
  <si>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</si>
  <si>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</si>
  <si>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</si>
  <si>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</si>
  <si>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</si>
  <si>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</si>
  <si>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</si>
  <si>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</si>
  <si>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</si>
  <si>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</si>
  <si>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</si>
  <si>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</si>
  <si>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</si>
  <si>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</si>
  <si>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</si>
  <si>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</si>
  <si>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</si>
  <si>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</si>
  <si>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</si>
  <si>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</si>
  <si>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</si>
  <si>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</si>
  <si>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</si>
  <si>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</si>
  <si>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</si>
  <si>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</si>
  <si>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</si>
  <si>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</si>
  <si>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</si>
  <si>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</si>
  <si>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</si>
  <si>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</si>
  <si>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</si>
  <si>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</si>
  <si>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</si>
  <si>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</si>
  <si>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</si>
  <si>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</si>
  <si>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</si>
  <si>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</si>
  <si>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</si>
  <si>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</si>
  <si>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</si>
  <si>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</si>
  <si>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</si>
  <si>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</si>
  <si>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</si>
  <si>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</si>
  <si>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</si>
  <si>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</si>
  <si>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</si>
  <si>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</si>
  <si>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</si>
  <si>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</si>
  <si>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</si>
  <si>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</si>
  <si>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</si>
  <si>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</si>
  <si>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</si>
  <si>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</si>
  <si>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</si>
  <si>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</si>
  <si>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</si>
  <si>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</si>
  <si>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</si>
  <si>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</si>
  <si>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</si>
  <si>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</si>
  <si>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</si>
  <si>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</si>
  <si>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</si>
  <si>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</si>
  <si>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</si>
  <si>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</si>
  <si>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</si>
  <si>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</si>
  <si>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</si>
  <si>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</si>
  <si>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</si>
  <si>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</si>
  <si>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</si>
  <si>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</si>
  <si>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</si>
  <si>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</si>
  <si>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</si>
  <si>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</si>
  <si>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</si>
  <si>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</si>
  <si>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</si>
  <si>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</si>
  <si>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</si>
  <si>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</si>
  <si>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</si>
  <si>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</si>
  <si>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</si>
  <si>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</si>
  <si>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</si>
  <si>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</si>
  <si>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</si>
  <si>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</si>
  <si>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</si>
  <si>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</si>
  <si>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</si>
  <si>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</si>
  <si>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</si>
  <si>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</si>
  <si>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</si>
  <si>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</si>
  <si>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</si>
  <si>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</si>
  <si>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</si>
  <si>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</si>
  <si>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</si>
  <si>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</si>
  <si>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</si>
  <si>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</si>
  <si>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</si>
  <si>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</si>
  <si>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</si>
  <si>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</si>
  <si>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</si>
  <si>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</si>
  <si>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</si>
  <si>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</si>
  <si>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</si>
  <si>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</si>
  <si>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</si>
  <si>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</si>
  <si>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</si>
  <si>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</si>
  <si>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</si>
  <si>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</si>
  <si>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</si>
  <si>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</si>
  <si>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</si>
  <si>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</si>
  <si>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</si>
  <si>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</si>
  <si>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</si>
  <si>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</si>
  <si>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</si>
  <si>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</si>
  <si>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</si>
  <si>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</si>
  <si>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</si>
  <si>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</si>
  <si>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</si>
  <si>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</si>
  <si>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</si>
  <si>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</si>
  <si>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</si>
  <si>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</si>
  <si>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</si>
  <si>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</si>
  <si>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</si>
  <si>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</si>
  <si>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</si>
  <si>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</si>
  <si>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</si>
  <si>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</si>
  <si>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</si>
  <si>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</si>
  <si>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</si>
  <si>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</si>
  <si>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</si>
  <si>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</si>
  <si>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</si>
  <si>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</si>
  <si>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</si>
  <si>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</si>
  <si>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</si>
  <si>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</si>
  <si>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</si>
  <si>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</si>
  <si>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</si>
  <si>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</si>
  <si>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</si>
  <si>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</si>
  <si>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</si>
  <si>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</si>
  <si>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</si>
  <si>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</si>
  <si>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</si>
  <si>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</si>
  <si>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</si>
  <si>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</si>
  <si>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</si>
  <si>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</si>
  <si>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</si>
  <si>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</si>
  <si>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</si>
  <si>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</si>
  <si>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</si>
  <si>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</si>
  <si>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</si>
  <si>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</si>
  <si>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</si>
  <si>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</si>
  <si>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</si>
  <si>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</si>
  <si>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</si>
  <si>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</si>
  <si>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</si>
  <si>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</si>
  <si>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</si>
  <si>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</si>
  <si>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</si>
  <si>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</si>
  <si>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</si>
  <si>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</si>
  <si>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</si>
  <si>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</si>
  <si>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</si>
  <si>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</si>
  <si>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</si>
  <si>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</si>
  <si>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</si>
  <si>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</si>
  <si>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</si>
  <si>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</si>
  <si>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</si>
  <si>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</si>
  <si>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</si>
  <si>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</si>
  <si>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</si>
  <si>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</si>
  <si>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</si>
  <si>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</si>
  <si>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</si>
  <si>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</si>
  <si>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</si>
  <si>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</si>
  <si>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</si>
  <si>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</si>
  <si>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</si>
  <si>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</si>
  <si>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</si>
  <si>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</si>
  <si>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</si>
  <si>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</si>
  <si>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</si>
  <si>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</si>
  <si>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</si>
  <si>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</si>
  <si>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</si>
  <si>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</si>
  <si>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</si>
  <si>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</si>
  <si>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</si>
  <si>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</si>
  <si>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</si>
  <si>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</si>
  <si>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</si>
  <si>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</si>
  <si>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</si>
  <si>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</si>
  <si>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</si>
  <si>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</si>
  <si>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</si>
  <si>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</si>
  <si>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</si>
  <si>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</si>
  <si>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</si>
  <si>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</si>
  <si>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</si>
  <si>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</si>
  <si>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</si>
  <si>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</si>
  <si>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</si>
  <si>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</si>
  <si>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</si>
  <si>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</si>
  <si>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</si>
  <si>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</si>
  <si>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</si>
  <si>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</si>
  <si>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</si>
  <si>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</si>
  <si>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</si>
  <si>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</si>
  <si>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</si>
  <si>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</si>
  <si>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</si>
  <si>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</si>
  <si>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</si>
  <si>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</si>
  <si>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</si>
  <si>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</si>
  <si>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</si>
  <si>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</si>
  <si>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</si>
  <si>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</si>
  <si>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</si>
  <si>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</si>
  <si>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</si>
  <si>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</si>
  <si>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</si>
  <si>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</si>
  <si>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</si>
  <si>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</si>
  <si>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</si>
  <si>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</si>
  <si>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</si>
  <si>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</si>
  <si>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</si>
  <si>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</si>
  <si>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</si>
  <si>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</si>
  <si>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</si>
  <si>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</si>
  <si>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</si>
  <si>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</si>
  <si>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</si>
  <si>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</si>
  <si>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</si>
  <si>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</si>
  <si>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</si>
  <si>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</si>
  <si>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</si>
  <si>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</si>
  <si>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</si>
  <si>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</si>
  <si>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</si>
  <si>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</si>
  <si>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</si>
  <si>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</si>
  <si>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</si>
  <si>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</si>
  <si>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</si>
  <si>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</si>
  <si>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</si>
  <si>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</si>
  <si>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</si>
  <si>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</si>
  <si>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</si>
  <si>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</si>
  <si>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</si>
  <si>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</si>
  <si>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</si>
  <si>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</si>
  <si>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</si>
  <si>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</si>
  <si>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</si>
  <si>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</si>
  <si>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</si>
  <si>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</si>
  <si>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</si>
  <si>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</si>
  <si>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</si>
  <si>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</si>
  <si>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</si>
  <si>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</si>
  <si>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</si>
  <si>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</si>
  <si>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</si>
  <si>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</si>
  <si>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</si>
  <si>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</si>
  <si>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</si>
  <si>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</si>
  <si>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</si>
  <si>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</si>
  <si>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</si>
  <si>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</si>
  <si>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</si>
  <si>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</si>
  <si>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</si>
  <si>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</si>
  <si>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</si>
  <si>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</si>
  <si>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</si>
  <si>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</si>
  <si>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</si>
  <si>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</si>
  <si>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</si>
  <si>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</si>
  <si>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</si>
  <si>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</si>
  <si>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</si>
  <si>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</si>
  <si>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</si>
  <si>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</si>
  <si>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</si>
  <si>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</si>
  <si>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</si>
  <si>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</si>
  <si>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</si>
  <si>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</si>
  <si>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</si>
  <si>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</si>
  <si>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</si>
  <si>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</si>
  <si>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</si>
  <si>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</si>
  <si>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</si>
  <si>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</si>
  <si>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</si>
  <si>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</si>
  <si>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</si>
  <si>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</si>
  <si>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</si>
  <si>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</si>
  <si>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</si>
  <si>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</si>
  <si>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</si>
  <si>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</si>
  <si>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</si>
  <si>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</si>
  <si>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</si>
  <si>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</si>
  <si>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</si>
  <si>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</si>
  <si>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</si>
  <si>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</si>
  <si>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</si>
  <si>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</si>
  <si>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</si>
  <si>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</si>
  <si>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</si>
  <si>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</si>
  <si>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</si>
  <si>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</si>
  <si>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</si>
  <si>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</si>
  <si>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</si>
  <si>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</si>
  <si>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</si>
  <si>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</si>
  <si>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</si>
  <si>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</si>
  <si>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</si>
  <si>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</si>
  <si>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</si>
  <si>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</si>
  <si>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</si>
  <si>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</si>
  <si>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</si>
  <si>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</si>
  <si>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</si>
  <si>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</si>
  <si>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</si>
  <si>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</si>
  <si>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</si>
  <si>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</si>
  <si>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</si>
  <si>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</si>
  <si>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</si>
  <si>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</si>
  <si>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</si>
  <si>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</si>
  <si>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</si>
  <si>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</si>
  <si>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</si>
  <si>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</si>
  <si>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</si>
  <si>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</si>
  <si>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</si>
  <si>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</si>
  <si>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</si>
  <si>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</si>
  <si>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</si>
  <si>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</si>
  <si>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</si>
  <si>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</si>
  <si>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</si>
  <si>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</si>
  <si>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</si>
  <si>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</si>
  <si>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</si>
  <si>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</si>
  <si>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</si>
  <si>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</si>
  <si>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</si>
  <si>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</si>
  <si>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</si>
  <si>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</si>
  <si>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</si>
  <si>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</si>
  <si>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</si>
  <si>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</si>
  <si>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</si>
  <si>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</si>
  <si>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</si>
  <si>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</si>
  <si>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</si>
  <si>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</si>
  <si>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</si>
  <si>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</si>
  <si>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</si>
  <si>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</si>
  <si>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</si>
  <si>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</si>
  <si>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</si>
  <si>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</si>
  <si>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</si>
  <si>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</si>
  <si>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</si>
  <si>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</si>
  <si>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</si>
  <si>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</si>
  <si>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</si>
  <si>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</si>
  <si>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</si>
  <si>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</si>
  <si>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</si>
  <si>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</si>
  <si>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</si>
  <si>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</si>
  <si>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</si>
  <si>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</si>
  <si>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</si>
  <si>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</si>
  <si>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</si>
  <si>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</si>
  <si>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</si>
  <si>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</si>
  <si>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</si>
  <si>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</si>
  <si>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</si>
  <si>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</si>
  <si>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</si>
  <si>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</si>
  <si>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</si>
  <si>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</si>
  <si>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</si>
  <si>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</si>
  <si>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</si>
  <si>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</si>
  <si>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</si>
  <si>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</si>
  <si>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</si>
  <si>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</si>
  <si>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</si>
  <si>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</si>
  <si>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</si>
  <si>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</si>
  <si>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</si>
  <si>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</si>
  <si>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</si>
  <si>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</si>
  <si>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</si>
  <si>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</si>
  <si>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</si>
  <si>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</si>
  <si>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</si>
  <si>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</si>
  <si>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</si>
  <si>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</si>
  <si>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</si>
  <si>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</si>
  <si>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</si>
  <si>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</si>
  <si>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</si>
  <si>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</si>
  <si>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</si>
  <si>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</si>
  <si>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</si>
  <si>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</si>
  <si>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</si>
  <si>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</si>
  <si>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</si>
  <si>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</si>
  <si>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</si>
  <si>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</si>
  <si>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</si>
  <si>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</si>
  <si>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</si>
  <si>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</si>
  <si>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</si>
  <si>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</si>
  <si>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</si>
  <si>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</si>
  <si>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</si>
  <si>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</si>
  <si>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</si>
  <si>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</si>
  <si>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</si>
  <si>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</si>
  <si>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</si>
  <si>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</si>
  <si>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</si>
  <si>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</si>
  <si>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</si>
  <si>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</si>
  <si>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</si>
  <si>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</si>
  <si>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</si>
  <si>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</si>
  <si>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</si>
  <si>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</si>
  <si>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</si>
  <si>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</si>
  <si>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</si>
  <si>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</si>
  <si>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</si>
  <si>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</si>
  <si>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</si>
  <si>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</si>
  <si>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</si>
  <si>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</si>
  <si>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</si>
  <si>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</si>
  <si>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</si>
  <si>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</si>
  <si>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</si>
  <si>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</si>
  <si>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</si>
  <si>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</si>
  <si>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</si>
  <si>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</si>
  <si>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</si>
  <si>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</si>
  <si>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</si>
  <si>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</si>
  <si>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</si>
  <si>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</si>
  <si>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</si>
  <si>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</si>
  <si>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</si>
  <si>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</si>
  <si>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</si>
  <si>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</si>
  <si>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</si>
  <si>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</si>
  <si>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</si>
  <si>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</si>
  <si>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</si>
  <si>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</si>
  <si>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</si>
  <si>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</si>
  <si>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</si>
  <si>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</si>
  <si>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</si>
  <si>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</si>
  <si>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</si>
  <si>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</si>
  <si>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</si>
  <si>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</si>
  <si>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</si>
  <si>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</si>
  <si>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</si>
  <si>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</si>
  <si>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</si>
  <si>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</si>
  <si>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</si>
  <si>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</si>
  <si>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</si>
  <si>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</si>
  <si>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</si>
  <si>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</si>
  <si>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</si>
  <si>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</si>
  <si>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</si>
  <si>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</si>
  <si>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</si>
  <si>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</si>
  <si>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</si>
  <si>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</si>
  <si>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</si>
  <si>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</si>
  <si>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</si>
  <si>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</si>
  <si>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</si>
  <si>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</si>
  <si>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</si>
  <si>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</si>
  <si>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</si>
  <si>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</si>
  <si>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</si>
  <si>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</si>
  <si>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</si>
  <si>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</si>
  <si>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</si>
  <si>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</si>
  <si>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</si>
  <si>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</si>
  <si>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</si>
  <si>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</si>
  <si>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</si>
  <si>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</si>
  <si>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</si>
  <si>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</si>
  <si>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</si>
  <si>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</si>
  <si>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</si>
  <si>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</si>
  <si>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</si>
  <si>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</si>
  <si>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</si>
  <si>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</si>
  <si>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</si>
  <si>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</si>
  <si>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</si>
  <si>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</si>
  <si>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</si>
  <si>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</si>
  <si>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</si>
  <si>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</si>
  <si>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</si>
  <si>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</si>
  <si>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</si>
  <si>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</si>
  <si>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</si>
  <si>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</si>
  <si>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</si>
  <si>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</si>
  <si>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</si>
  <si>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</si>
  <si>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</si>
  <si>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</si>
  <si>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</si>
  <si>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</si>
  <si>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</si>
  <si>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</si>
  <si>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</si>
  <si>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</si>
  <si>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</si>
  <si>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</si>
  <si>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</si>
  <si>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</si>
  <si>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</si>
  <si>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</si>
  <si>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</si>
  <si>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</si>
  <si>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</si>
  <si>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</si>
  <si>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</si>
  <si>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</si>
  <si>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</si>
  <si>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</si>
  <si>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</si>
  <si>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</si>
  <si>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</si>
  <si>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</si>
  <si>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</si>
  <si>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</si>
  <si>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</si>
  <si>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</si>
  <si>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</si>
  <si>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</si>
  <si>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</si>
  <si>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</si>
  <si>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</si>
  <si>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</si>
  <si>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</si>
  <si>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</si>
  <si>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</si>
  <si>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</si>
  <si>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</si>
  <si>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</si>
  <si>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</si>
  <si>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</si>
  <si>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</si>
  <si>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</si>
  <si>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</si>
  <si>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</si>
  <si>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</si>
  <si>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</si>
  <si>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</si>
  <si>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</si>
  <si>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</si>
  <si>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</si>
  <si>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</si>
  <si>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</si>
  <si>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</si>
  <si>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</si>
  <si>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</si>
  <si>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</si>
  <si>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</si>
  <si>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</si>
  <si>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</si>
  <si>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</si>
  <si>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</si>
  <si>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</si>
  <si>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</si>
  <si>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</si>
  <si>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</si>
  <si>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</si>
  <si>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</si>
  <si>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</si>
  <si>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</si>
  <si>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</si>
  <si>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</si>
  <si>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</si>
  <si>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</si>
  <si>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</si>
  <si>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</si>
  <si>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</si>
  <si>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</si>
  <si>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</si>
  <si>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</si>
  <si>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</si>
  <si>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</si>
  <si>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</si>
  <si>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</si>
  <si>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</si>
  <si>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</si>
  <si>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</si>
  <si>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</si>
  <si>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</si>
  <si>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</si>
  <si>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</si>
  <si>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</si>
  <si>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</si>
  <si>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</si>
  <si>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</si>
  <si>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</si>
  <si>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</si>
  <si>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</si>
  <si>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</si>
  <si>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</si>
  <si>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</si>
  <si>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</si>
  <si>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</si>
  <si>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</si>
  <si>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</si>
  <si>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</si>
  <si>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</si>
  <si>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</si>
  <si>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</si>
  <si>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</si>
  <si>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</si>
  <si>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</si>
  <si>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</si>
  <si>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</si>
  <si>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</si>
  <si>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</si>
  <si>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</si>
  <si>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</si>
  <si>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</si>
  <si>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</si>
  <si>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</si>
  <si>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</si>
  <si>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</si>
  <si>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</si>
  <si>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</si>
  <si>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</si>
  <si>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</si>
  <si>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</si>
  <si>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</si>
  <si>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</si>
  <si>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</si>
  <si>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</si>
  <si>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</si>
  <si>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</si>
  <si>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</si>
  <si>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</si>
  <si>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</si>
  <si>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</si>
  <si>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</si>
  <si>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</si>
  <si>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</si>
  <si>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</si>
  <si>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</si>
  <si>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</si>
  <si>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</si>
  <si>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</si>
  <si>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</si>
  <si>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</si>
  <si>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</si>
  <si>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</si>
  <si>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</si>
  <si>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</si>
  <si>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</si>
  <si>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</si>
  <si>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</si>
  <si>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</si>
  <si>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</si>
  <si>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</si>
  <si>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</si>
  <si>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</si>
  <si>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</si>
  <si>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</si>
  <si>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</si>
  <si>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</si>
  <si>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</si>
  <si>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</si>
  <si>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</si>
  <si>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</si>
  <si>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</si>
  <si>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</si>
  <si>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</si>
  <si>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</si>
  <si>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</si>
  <si>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</si>
  <si>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</si>
  <si>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</si>
  <si>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</si>
  <si>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</si>
  <si>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</si>
  <si>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</si>
  <si>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</si>
  <si>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</si>
  <si>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</si>
  <si>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</si>
  <si>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</si>
  <si>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</si>
  <si>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</si>
  <si>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</si>
  <si>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</si>
  <si>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</si>
  <si>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</si>
  <si>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</si>
  <si>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</si>
  <si>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</si>
  <si>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</si>
  <si>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</si>
  <si>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</si>
  <si>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</si>
  <si>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</si>
  <si>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</si>
  <si>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</si>
  <si>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</si>
  <si>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</si>
  <si>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</si>
  <si>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</si>
  <si>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</si>
  <si>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</si>
  <si>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</si>
  <si>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</si>
  <si>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</si>
  <si>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</si>
  <si>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</si>
  <si>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</si>
  <si>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</si>
  <si>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</si>
  <si>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</si>
  <si>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</si>
  <si>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</si>
  <si>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</si>
  <si>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</si>
  <si>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</si>
  <si>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</si>
  <si>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</si>
  <si>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</si>
  <si>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</si>
  <si>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</si>
  <si>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</si>
  <si>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</si>
  <si>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</si>
  <si>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</si>
  <si>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</si>
  <si>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</si>
  <si>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</si>
  <si>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</si>
  <si>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</si>
  <si>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</si>
  <si>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</si>
  <si>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</si>
  <si>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</si>
  <si>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</si>
  <si>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</si>
  <si>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</si>
  <si>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</si>
  <si>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</si>
  <si>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</si>
  <si>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</si>
  <si>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</si>
  <si>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</si>
  <si>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</si>
  <si>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</si>
  <si>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</si>
  <si>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</si>
  <si>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</si>
  <si>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</si>
  <si>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</si>
  <si>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</si>
  <si>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</si>
  <si>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</si>
  <si>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</si>
  <si>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</si>
  <si>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</si>
  <si>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</si>
  <si>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</si>
  <si>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</si>
  <si>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</si>
  <si>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</si>
  <si>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</si>
  <si>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</si>
  <si>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</si>
  <si>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</si>
  <si>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</si>
  <si>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</si>
  <si>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</si>
  <si>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</si>
  <si>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</si>
  <si>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</si>
  <si>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</si>
  <si>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</si>
  <si>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</si>
  <si>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</si>
  <si>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</si>
  <si>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</si>
  <si>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</si>
  <si>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</si>
  <si>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</si>
  <si>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</si>
  <si>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</si>
  <si>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</si>
  <si>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</si>
  <si>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</si>
  <si>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</si>
  <si>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</si>
  <si>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</si>
  <si>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</si>
  <si>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</si>
  <si>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</si>
  <si>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</si>
  <si>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</si>
  <si>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</si>
  <si>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</si>
  <si>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</si>
  <si>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</si>
  <si>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</si>
  <si>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</si>
  <si>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</si>
  <si>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</si>
  <si>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</si>
  <si>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</si>
  <si>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</si>
  <si>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</si>
  <si>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</si>
  <si>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</si>
  <si>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</si>
  <si>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</si>
  <si>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</si>
  <si>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</si>
  <si>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</si>
  <si>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</si>
  <si>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</si>
  <si>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</si>
  <si>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</si>
  <si>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</si>
  <si>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</si>
  <si>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</si>
  <si>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</si>
  <si>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</si>
  <si>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</si>
  <si>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</si>
  <si>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</si>
  <si>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</si>
  <si>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</si>
  <si>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</si>
  <si>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</si>
  <si>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</si>
  <si>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</si>
  <si>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</si>
  <si>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</si>
  <si>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</si>
  <si>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</si>
  <si>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</si>
  <si>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</si>
  <si>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</si>
  <si>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</si>
  <si>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</si>
  <si>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</si>
  <si>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</si>
  <si>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</si>
  <si>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</si>
  <si>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</si>
  <si>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</si>
  <si>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</si>
  <si>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</si>
  <si>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</si>
  <si>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</si>
  <si>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</si>
  <si>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</si>
  <si>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</si>
  <si>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</si>
  <si>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</si>
  <si>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</si>
  <si>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</si>
  <si>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</si>
  <si>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</si>
  <si>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</si>
  <si>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</si>
  <si>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</si>
  <si>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</si>
  <si>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</si>
  <si>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</si>
  <si>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</si>
  <si>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</si>
  <si>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</si>
  <si>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</si>
  <si>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</si>
  <si>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</si>
  <si>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</si>
  <si>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</si>
  <si>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</si>
  <si>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</si>
  <si>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</si>
  <si>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</si>
  <si>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</si>
  <si>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</si>
  <si>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</si>
  <si>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</si>
  <si>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</si>
  <si>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</si>
  <si>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</si>
  <si>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</si>
  <si>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</si>
  <si>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</si>
  <si>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</si>
  <si>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</si>
  <si>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</si>
  <si>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</si>
  <si>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</si>
  <si>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</si>
  <si>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</si>
  <si>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</si>
  <si>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</si>
  <si>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</si>
  <si>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</si>
  <si>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</si>
  <si>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</si>
  <si>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</si>
  <si>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</si>
  <si>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</si>
  <si>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</si>
  <si>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</si>
  <si>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</si>
  <si>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</si>
  <si>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</si>
  <si>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</si>
  <si>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</si>
  <si>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</si>
  <si>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</si>
  <si>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</si>
  <si>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</si>
  <si>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</si>
  <si>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</si>
  <si>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</si>
  <si>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</si>
  <si>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</si>
  <si>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</si>
  <si>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</si>
  <si>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</si>
  <si>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</si>
  <si>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</si>
  <si>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</si>
  <si>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</si>
  <si>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</si>
  <si>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</si>
  <si>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</si>
  <si>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</si>
  <si>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</si>
  <si>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</si>
  <si>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</si>
  <si>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</si>
  <si>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</si>
  <si>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</si>
  <si>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</si>
  <si>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</si>
  <si>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</si>
  <si>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</si>
  <si>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</si>
  <si>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</si>
  <si>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</si>
  <si>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</si>
  <si>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</si>
  <si>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</si>
  <si>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</si>
  <si>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</si>
  <si>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</si>
  <si>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</si>
  <si>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</si>
  <si>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</si>
  <si>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</si>
  <si>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</si>
  <si>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</si>
  <si>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</si>
  <si>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</si>
  <si>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</si>
  <si>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</si>
  <si>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</si>
  <si>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</si>
  <si>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</si>
  <si>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</si>
  <si>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</si>
  <si>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</si>
  <si>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</si>
  <si>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</si>
  <si>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</si>
  <si>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</si>
  <si>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</si>
  <si>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</si>
  <si>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</si>
  <si>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</si>
  <si>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</si>
  <si>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</si>
  <si>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</si>
  <si>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</si>
  <si>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</si>
  <si>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</si>
  <si>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</si>
  <si>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</si>
  <si>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</si>
  <si>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</si>
  <si>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</si>
  <si>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</si>
  <si>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</si>
  <si>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</si>
  <si>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</si>
  <si>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</si>
  <si>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</si>
  <si>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</si>
  <si>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</si>
  <si>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</si>
  <si>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</si>
  <si>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</si>
  <si>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</si>
  <si>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</si>
  <si>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</si>
  <si>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</si>
  <si>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</si>
  <si>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</si>
  <si>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</si>
  <si>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</si>
  <si>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</si>
  <si>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</si>
  <si>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</si>
  <si>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</si>
  <si>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</si>
  <si>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</si>
  <si>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</si>
  <si>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</si>
  <si>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</si>
  <si>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</si>
  <si>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</si>
  <si>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</si>
  <si>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</si>
  <si>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</si>
  <si>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</si>
  <si>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</si>
  <si>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</si>
  <si>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</si>
  <si>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</si>
  <si>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</si>
  <si>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</si>
  <si>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</si>
  <si>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</si>
  <si>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</si>
  <si>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</si>
  <si>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</si>
  <si>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</si>
  <si>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</si>
  <si>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</si>
  <si>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</si>
  <si>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</si>
  <si>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</si>
  <si>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</si>
  <si>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</si>
  <si>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</si>
  <si>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</si>
  <si>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</si>
  <si>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</si>
  <si>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</si>
  <si>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</si>
  <si>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</si>
  <si>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</si>
  <si>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</si>
  <si>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</si>
  <si>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</si>
  <si>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</si>
  <si>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</si>
  <si>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</si>
  <si>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</si>
  <si>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</si>
  <si>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</si>
  <si>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</si>
  <si>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</si>
  <si>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</si>
  <si>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</si>
  <si>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</si>
  <si>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</si>
  <si>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</si>
  <si>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</si>
  <si>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</si>
  <si>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</si>
  <si>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</si>
  <si>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</si>
  <si>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</si>
  <si>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</si>
  <si>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</si>
  <si>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</si>
  <si>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</si>
  <si>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</si>
  <si>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</si>
  <si>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</si>
  <si>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</si>
  <si>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</si>
  <si>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</si>
  <si>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</si>
  <si>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</si>
  <si>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</si>
  <si>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</si>
  <si>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</si>
  <si>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</si>
  <si>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</si>
  <si>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</si>
  <si>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</si>
  <si>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</si>
  <si>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</si>
  <si>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</si>
  <si>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</si>
  <si>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</si>
  <si>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</si>
  <si>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</si>
  <si>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</si>
  <si>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</si>
  <si>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</si>
  <si>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</si>
  <si>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</si>
  <si>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</si>
  <si>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</si>
  <si>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</si>
  <si>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</si>
  <si>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</si>
  <si>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</si>
  <si>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</si>
  <si>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</si>
  <si>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</si>
  <si>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</si>
  <si>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</si>
  <si>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</si>
  <si>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</si>
  <si>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</si>
  <si>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</si>
  <si>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</si>
  <si>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</si>
  <si>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</si>
  <si>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</si>
  <si>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</si>
  <si>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</si>
  <si>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</si>
  <si>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</si>
  <si>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</si>
  <si>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</si>
  <si>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</si>
  <si>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</si>
  <si>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</si>
  <si>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</si>
  <si>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</si>
  <si>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</si>
  <si>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</si>
  <si>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</si>
  <si>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</si>
  <si>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</si>
  <si>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</si>
  <si>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</si>
  <si>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</si>
  <si>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</si>
  <si>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</si>
  <si>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</si>
  <si>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</si>
  <si>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</si>
  <si>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</si>
  <si>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</si>
  <si>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</si>
  <si>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</si>
  <si>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</si>
  <si>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</si>
  <si>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</si>
  <si>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</si>
  <si>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</si>
  <si>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</si>
  <si>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</si>
  <si>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</si>
  <si>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</si>
  <si>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</si>
  <si>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</si>
  <si>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</si>
  <si>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</si>
  <si>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</si>
  <si>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</si>
  <si>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</si>
  <si>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</si>
  <si>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</si>
  <si>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</si>
  <si>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</si>
  <si>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</si>
  <si>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</si>
  <si>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</si>
  <si>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</si>
  <si>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</si>
  <si>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</si>
  <si>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</si>
  <si>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</si>
  <si>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</si>
  <si>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</si>
  <si>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</si>
  <si>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</si>
  <si>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</si>
  <si>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</si>
  <si>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</si>
  <si>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</si>
  <si>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</si>
  <si>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</si>
  <si>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</si>
  <si>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</si>
  <si>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</si>
  <si>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</si>
  <si>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</si>
  <si>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</si>
  <si>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</si>
  <si>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</si>
  <si>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</si>
  <si>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</si>
  <si>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</si>
  <si>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</si>
  <si>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</si>
  <si>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</si>
  <si>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</si>
  <si>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</si>
  <si>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</si>
  <si>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</si>
  <si>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</si>
  <si>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</si>
  <si>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</si>
  <si>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</si>
  <si>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</si>
  <si>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</si>
  <si>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</si>
  <si>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</si>
  <si>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</si>
  <si>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</si>
  <si>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</si>
  <si>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</si>
  <si>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</si>
  <si>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</si>
  <si>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</si>
  <si>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</si>
  <si>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</si>
  <si>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</si>
  <si>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</si>
  <si>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</si>
  <si>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</si>
  <si>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</si>
  <si>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</si>
  <si>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</si>
  <si>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</si>
  <si>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</si>
  <si>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</si>
  <si>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</si>
  <si>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</si>
  <si>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</si>
  <si>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</si>
  <si>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</si>
  <si>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</si>
  <si>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</si>
  <si>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</si>
  <si>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</si>
  <si>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</si>
  <si>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</si>
  <si>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</si>
  <si>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</si>
  <si>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</si>
  <si>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</si>
  <si>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</si>
  <si>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</si>
  <si>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</si>
  <si>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</si>
  <si>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</si>
  <si>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</si>
  <si>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</si>
  <si>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</si>
  <si>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</si>
  <si>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</si>
  <si>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</si>
  <si>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</si>
  <si>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</si>
  <si>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</si>
  <si>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</si>
  <si>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</si>
  <si>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</si>
  <si>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</si>
  <si>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</si>
  <si>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</si>
  <si>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</si>
  <si>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</si>
  <si>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</si>
  <si>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</si>
  <si>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</si>
  <si>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</si>
  <si>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</si>
  <si>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</si>
  <si>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</si>
  <si>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</si>
  <si>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</si>
  <si>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</si>
  <si>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</si>
  <si>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</si>
  <si>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</si>
  <si>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</si>
  <si>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</si>
  <si>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</si>
  <si>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</si>
  <si>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</si>
  <si>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</si>
  <si>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</si>
  <si>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</si>
  <si>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</si>
  <si>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</si>
  <si>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</si>
  <si>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</si>
  <si>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</si>
  <si>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</si>
  <si>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</si>
  <si>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</si>
  <si>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</si>
  <si>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</si>
  <si>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</si>
  <si>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</si>
  <si>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</si>
  <si>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</si>
  <si>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</si>
  <si>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</si>
  <si>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</si>
  <si>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</si>
  <si>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</si>
  <si>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</si>
  <si>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</si>
  <si>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</si>
  <si>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</si>
  <si>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</si>
  <si>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</si>
  <si>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</si>
  <si>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</si>
  <si>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</si>
  <si>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</si>
  <si>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</si>
  <si>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</si>
  <si>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</si>
  <si>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</si>
  <si>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</si>
  <si>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</si>
  <si>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</si>
  <si>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</si>
  <si>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</si>
  <si>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</si>
  <si>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</si>
  <si>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</si>
  <si>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</si>
  <si>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</si>
  <si>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</si>
  <si>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</si>
  <si>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</si>
  <si>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</si>
  <si>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</si>
  <si>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</si>
  <si>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</si>
  <si>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</si>
  <si>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</si>
  <si>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</si>
  <si>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</si>
  <si>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</si>
  <si>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</si>
  <si>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</si>
  <si>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</si>
  <si>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</si>
  <si>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</si>
  <si>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</si>
  <si>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</si>
  <si>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</si>
  <si>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</si>
  <si>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</si>
  <si>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</si>
  <si>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</si>
  <si>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</si>
  <si>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</si>
  <si>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</si>
  <si>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</si>
  <si>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</si>
  <si>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</si>
  <si>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</si>
  <si>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</si>
  <si>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</si>
  <si>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</si>
  <si>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</si>
  <si>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</si>
  <si>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</si>
  <si>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</si>
  <si>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</si>
  <si>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</si>
  <si>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</si>
  <si>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</si>
  <si>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</si>
  <si>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</si>
  <si>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</si>
  <si>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</si>
  <si>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</si>
  <si>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</si>
  <si>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</si>
  <si>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</si>
  <si>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</si>
  <si>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</si>
  <si>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</si>
  <si>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</si>
  <si>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</si>
  <si>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</si>
  <si>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</si>
  <si>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</si>
  <si>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</si>
  <si>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</si>
  <si>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</si>
  <si>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</si>
  <si>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</si>
  <si>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</si>
  <si>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</si>
  <si>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</si>
  <si>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</si>
  <si>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</si>
  <si>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</si>
  <si>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</si>
  <si>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</si>
  <si>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</si>
  <si>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</si>
  <si>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</si>
  <si>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</si>
  <si>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</si>
  <si>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</si>
  <si>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</si>
  <si>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</si>
  <si>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</si>
  <si>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</si>
  <si>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</si>
  <si>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</si>
  <si>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</si>
  <si>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</si>
  <si>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</si>
  <si>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</si>
  <si>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</si>
  <si>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</si>
  <si>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</si>
  <si>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</si>
  <si>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</si>
  <si>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</si>
  <si>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</si>
  <si>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</si>
  <si>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</si>
  <si>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</si>
  <si>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</si>
  <si>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</si>
  <si>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</si>
  <si>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</si>
  <si>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</si>
  <si>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</si>
  <si>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</si>
  <si>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</si>
  <si>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</si>
  <si>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</si>
  <si>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</si>
  <si>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</si>
  <si>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</si>
  <si>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</si>
  <si>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</si>
  <si>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</si>
  <si>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</si>
  <si>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</si>
  <si>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</si>
  <si>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</si>
  <si>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</si>
  <si>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</si>
  <si>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</si>
  <si>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</si>
  <si>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</si>
  <si>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</si>
  <si>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</si>
  <si>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</si>
  <si>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</si>
  <si>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</si>
  <si>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</si>
  <si>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</si>
  <si>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</si>
  <si>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</si>
  <si>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</si>
  <si>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</si>
  <si>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</si>
  <si>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</si>
  <si>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</si>
  <si>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</si>
  <si>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</si>
  <si>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</si>
  <si>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</si>
  <si>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</si>
  <si>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</si>
  <si>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</si>
  <si>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</si>
  <si>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</si>
  <si>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</si>
  <si>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</si>
  <si>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</si>
  <si>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</si>
  <si>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</si>
  <si>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</si>
  <si>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</si>
  <si>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</si>
  <si>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</si>
  <si>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</si>
  <si>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</si>
  <si>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</si>
  <si>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</si>
  <si>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</si>
  <si>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</si>
  <si>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</si>
  <si>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</si>
  <si>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</si>
  <si>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</si>
  <si>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</si>
  <si>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</si>
  <si>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</si>
  <si>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</si>
  <si>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</si>
  <si>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</si>
  <si>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</si>
  <si>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</si>
  <si>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</si>
  <si>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</si>
  <si>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</si>
  <si>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</si>
  <si>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</si>
  <si>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</si>
  <si>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</si>
  <si>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</si>
  <si>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</si>
  <si>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</si>
  <si>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</si>
  <si>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</si>
  <si>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</si>
  <si>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</si>
  <si>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</si>
  <si>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</si>
  <si>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</si>
  <si>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</si>
  <si>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</si>
  <si>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</si>
  <si>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</si>
  <si>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</si>
  <si>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</si>
  <si>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</si>
  <si>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</si>
  <si>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</si>
  <si>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</si>
  <si>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</si>
  <si>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</si>
  <si>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</si>
  <si>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</si>
  <si>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</si>
  <si>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</si>
  <si>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</si>
  <si>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</si>
  <si>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</si>
  <si>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</si>
  <si>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</si>
  <si>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</si>
  <si>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</si>
  <si>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</si>
  <si>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</si>
  <si>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</si>
  <si>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</si>
  <si>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</si>
  <si>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</si>
  <si>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</si>
  <si>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</si>
  <si>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</si>
  <si>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</si>
  <si>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</si>
  <si>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</si>
  <si>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</si>
  <si>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</si>
  <si>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</si>
  <si>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</si>
  <si>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</si>
  <si>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</si>
  <si>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</si>
  <si>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</si>
  <si>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</si>
  <si>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</si>
  <si>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</si>
  <si>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</si>
  <si>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</si>
  <si>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</si>
  <si>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</si>
  <si>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</si>
  <si>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</si>
  <si>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</si>
  <si>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</si>
  <si>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</si>
  <si>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</si>
  <si>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</si>
  <si>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</si>
  <si>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</si>
  <si>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</si>
  <si>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</si>
  <si>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</si>
  <si>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</si>
  <si>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</si>
  <si>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</si>
  <si>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</si>
  <si>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</si>
  <si>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</si>
  <si>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</si>
  <si>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</si>
  <si>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</si>
  <si>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</si>
  <si>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</si>
  <si>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</si>
  <si>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</si>
  <si>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</si>
  <si>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</si>
  <si>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</si>
  <si>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</si>
  <si>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</si>
  <si>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</si>
  <si>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</si>
  <si>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</si>
  <si>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</si>
  <si>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</si>
  <si>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</si>
  <si>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</si>
  <si>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</si>
  <si>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</si>
  <si>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</si>
  <si>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</si>
  <si>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</si>
  <si>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</si>
  <si>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</si>
  <si>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</si>
  <si>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</si>
  <si>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</si>
  <si>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</si>
  <si>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</si>
  <si>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</si>
  <si>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</si>
  <si>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</si>
  <si>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</si>
  <si>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</si>
  <si>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</si>
  <si>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</si>
  <si>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</si>
  <si>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</si>
  <si>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</si>
  <si>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</si>
  <si>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</si>
  <si>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</si>
  <si>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</si>
  <si>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</si>
  <si>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</si>
  <si>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</si>
  <si>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</si>
  <si>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</si>
  <si>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</si>
  <si>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</si>
  <si>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</si>
  <si>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</si>
  <si>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</si>
  <si>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</si>
  <si>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</si>
  <si>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</si>
  <si>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</si>
  <si>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</si>
  <si>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</si>
  <si>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</si>
  <si>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</si>
  <si>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</si>
  <si>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</si>
  <si>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</si>
  <si>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</si>
  <si>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</si>
  <si>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</si>
  <si>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</si>
  <si>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</si>
  <si>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</si>
  <si>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</si>
  <si>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</si>
  <si>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</si>
  <si>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</si>
  <si>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</si>
  <si>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</si>
  <si>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</si>
  <si>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</si>
  <si>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</si>
  <si>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</si>
  <si>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</si>
  <si>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</si>
  <si>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</si>
  <si>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</si>
  <si>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</si>
  <si>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</si>
  <si>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</si>
  <si>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</si>
  <si>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</si>
  <si>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</si>
  <si>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</si>
  <si>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</si>
  <si>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</si>
  <si>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</si>
  <si>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</si>
  <si>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</si>
  <si>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</si>
  <si>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</si>
  <si>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</si>
  <si>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</si>
  <si>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</si>
  <si>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</si>
  <si>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</si>
  <si>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</si>
  <si>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</si>
  <si>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</si>
  <si>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</si>
  <si>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</si>
  <si>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</si>
  <si>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</si>
  <si>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</si>
  <si>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</si>
  <si>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</si>
  <si>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</si>
  <si>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</si>
  <si>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</si>
  <si>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</si>
  <si>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</si>
  <si>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</si>
  <si>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</si>
  <si>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</si>
  <si>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</si>
  <si>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</si>
  <si>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</si>
  <si>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</si>
  <si>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</si>
  <si>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</si>
  <si>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</si>
  <si>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</si>
  <si>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</si>
  <si>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</si>
  <si>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</si>
  <si>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</si>
  <si>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</si>
  <si>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</si>
  <si>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</si>
  <si>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</si>
  <si>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</si>
  <si>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</si>
  <si>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</si>
  <si>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</si>
  <si>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</si>
  <si>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</si>
  <si>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</si>
  <si>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</si>
  <si>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</si>
  <si>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</si>
  <si>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</si>
  <si>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</si>
  <si>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</si>
  <si>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</si>
  <si>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</si>
  <si>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</si>
  <si>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</si>
  <si>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</si>
  <si>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</si>
  <si>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</si>
  <si>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</si>
  <si>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</si>
  <si>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</si>
  <si>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</si>
  <si>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</si>
  <si>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</si>
  <si>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</si>
  <si>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</si>
  <si>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</si>
  <si>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</si>
  <si>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</si>
  <si>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</si>
  <si>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</si>
  <si>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</si>
  <si>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</si>
  <si>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</si>
  <si>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</si>
  <si>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</si>
  <si>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</si>
  <si>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</si>
  <si>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</si>
  <si>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</si>
  <si>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</si>
  <si>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</si>
  <si>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</si>
  <si>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</si>
  <si>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</si>
  <si>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</si>
  <si>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</si>
  <si>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</si>
  <si>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</si>
  <si>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</si>
  <si>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</si>
  <si>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</si>
  <si>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</si>
  <si>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</si>
  <si>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</si>
  <si>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</si>
  <si>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</si>
  <si>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</si>
  <si>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</si>
  <si>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</si>
  <si>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</si>
  <si>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</si>
  <si>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</si>
  <si>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</si>
  <si>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</si>
  <si>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</si>
  <si>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</si>
  <si>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</si>
  <si>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</si>
  <si>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</si>
  <si>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</si>
  <si>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</si>
  <si>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</si>
  <si>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</si>
  <si>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</si>
  <si>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</si>
  <si>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</si>
  <si>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</si>
  <si>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</si>
  <si>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</si>
  <si>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</si>
  <si>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</si>
  <si>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</si>
  <si>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</si>
  <si>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</si>
  <si>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</si>
  <si>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</si>
  <si>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</si>
  <si>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</si>
  <si>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</si>
  <si>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</si>
  <si>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</si>
  <si>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</si>
  <si>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</si>
  <si>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</si>
  <si>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</si>
  <si>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</si>
  <si>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</si>
  <si>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</si>
  <si>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</si>
  <si>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</si>
  <si>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</si>
  <si>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</si>
  <si>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</si>
  <si>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</si>
  <si>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</si>
  <si>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</si>
  <si>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</si>
  <si>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</si>
  <si>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</si>
  <si>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</si>
  <si>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</si>
  <si>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</si>
  <si>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</si>
  <si>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</si>
  <si>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</si>
  <si>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</si>
  <si>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</si>
  <si>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</si>
  <si>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</si>
  <si>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</si>
  <si>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</si>
  <si>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</si>
  <si>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</si>
  <si>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</si>
  <si>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</si>
  <si>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</si>
  <si>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</si>
  <si>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</si>
  <si>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</si>
  <si>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</si>
  <si>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</si>
  <si>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</si>
  <si>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</si>
  <si>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</si>
  <si>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</si>
  <si>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</si>
  <si>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</si>
  <si>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</si>
  <si>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</si>
  <si>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</si>
  <si>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</si>
  <si>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</si>
  <si>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</si>
  <si>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</si>
  <si>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</si>
  <si>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</si>
  <si>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</si>
  <si>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</si>
  <si>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</si>
  <si>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</si>
  <si>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</si>
  <si>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</si>
  <si>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</si>
  <si>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</si>
  <si>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</si>
  <si>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</si>
  <si>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</si>
  <si>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</si>
  <si>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</si>
  <si>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</si>
  <si>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</si>
  <si>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</si>
  <si>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</si>
  <si>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</si>
  <si>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</si>
  <si>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</si>
  <si>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</si>
  <si>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</si>
  <si>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</si>
  <si>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</si>
  <si>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</si>
  <si>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</si>
  <si>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</si>
  <si>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</si>
  <si>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</si>
  <si>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</si>
  <si>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</si>
  <si>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</si>
  <si>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</si>
  <si>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</si>
  <si>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</si>
  <si>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</si>
  <si>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</si>
  <si>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</si>
  <si>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</si>
  <si>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</si>
  <si>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</si>
  <si>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</si>
  <si>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</si>
  <si>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</si>
  <si>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</si>
  <si>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</si>
  <si>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</si>
  <si>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</si>
  <si>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</si>
  <si>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</si>
  <si>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</si>
  <si>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</si>
  <si>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</si>
  <si>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</si>
  <si>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</si>
  <si>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</si>
  <si>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</si>
  <si>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</si>
  <si>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</si>
  <si>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</si>
  <si>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</si>
  <si>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</si>
  <si>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</si>
  <si>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</si>
  <si>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</si>
  <si>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</si>
  <si>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</si>
  <si>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</si>
  <si>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</si>
  <si>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</si>
  <si>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</si>
  <si>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</si>
  <si>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</si>
  <si>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</si>
  <si>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</si>
  <si>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</si>
  <si>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</si>
  <si>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</si>
  <si>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</si>
  <si>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</si>
  <si>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</si>
  <si>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</si>
  <si>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</si>
  <si>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</si>
  <si>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</si>
  <si>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</si>
  <si>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</si>
  <si>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</si>
  <si>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</si>
  <si>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</si>
  <si>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</si>
  <si>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</si>
  <si>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</si>
  <si>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</si>
  <si>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</si>
  <si>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</si>
  <si>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</si>
  <si>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</si>
  <si>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</si>
  <si>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</si>
  <si>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</si>
  <si>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</si>
  <si>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</si>
  <si>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</si>
  <si>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</si>
  <si>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</si>
  <si>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</si>
  <si>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</si>
  <si>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</si>
  <si>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</si>
  <si>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</si>
  <si>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</si>
  <si>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</si>
  <si>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</si>
  <si>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</si>
  <si>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</si>
  <si>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</si>
  <si>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</si>
  <si>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</si>
  <si>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</si>
  <si>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</si>
  <si>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</si>
  <si>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</si>
  <si>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</si>
  <si>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</si>
  <si>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</si>
  <si>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</si>
  <si>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</si>
  <si>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</si>
  <si>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</si>
  <si>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</si>
  <si>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</si>
  <si>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</si>
  <si>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</si>
  <si>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</si>
  <si>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</si>
  <si>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</si>
  <si>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</si>
  <si>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</si>
  <si>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</si>
  <si>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</si>
  <si>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</si>
  <si>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</si>
  <si>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</si>
  <si>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</si>
  <si>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</si>
  <si>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</si>
  <si>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</si>
  <si>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</si>
  <si>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</si>
  <si>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</si>
  <si>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</si>
  <si>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</si>
  <si>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</si>
  <si>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</si>
  <si>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</si>
  <si>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</si>
  <si>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</si>
  <si>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</si>
  <si>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</si>
  <si>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</si>
  <si>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</si>
  <si>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</si>
  <si>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</si>
  <si>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</si>
  <si>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</si>
  <si>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</si>
  <si>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</si>
  <si>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</si>
  <si>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</si>
  <si>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</si>
  <si>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</si>
  <si>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</si>
  <si>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</si>
  <si>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</si>
  <si>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</si>
  <si>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</si>
  <si>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</si>
  <si>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</si>
  <si>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</si>
  <si>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</si>
  <si>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</si>
  <si>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</si>
  <si>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</si>
  <si>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</si>
  <si>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</si>
  <si>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</si>
  <si>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</si>
  <si>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</si>
  <si>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</si>
  <si>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</si>
  <si>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</si>
  <si>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</si>
  <si>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</si>
  <si>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</si>
  <si>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</si>
  <si>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</si>
  <si>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</si>
  <si>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</si>
  <si>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</si>
  <si>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</si>
  <si>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</si>
  <si>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</si>
  <si>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</si>
  <si>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</si>
  <si>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</si>
  <si>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</si>
  <si>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</si>
  <si>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</si>
  <si>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</si>
  <si>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</si>
  <si>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</si>
  <si>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</si>
  <si>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</si>
  <si>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</si>
  <si>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</si>
  <si>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</si>
  <si>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</si>
  <si>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</si>
  <si>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</si>
  <si>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</si>
  <si>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</si>
  <si>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</si>
  <si>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</si>
  <si>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</si>
  <si>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</si>
  <si>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</si>
  <si>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</si>
  <si>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</si>
  <si>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</si>
  <si>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</si>
  <si>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</si>
  <si>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</si>
  <si>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</si>
  <si>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</si>
  <si>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</si>
  <si>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</si>
  <si>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</si>
  <si>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</si>
  <si>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</si>
  <si>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</si>
  <si>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</si>
  <si>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</si>
  <si>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</si>
  <si>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</si>
  <si>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</si>
  <si>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</si>
  <si>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</si>
  <si>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</si>
  <si>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</si>
  <si>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</si>
  <si>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</si>
  <si>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</si>
  <si>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</si>
  <si>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</si>
  <si>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</si>
  <si>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</si>
  <si>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</si>
  <si>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</si>
  <si>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</si>
  <si>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</si>
  <si>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</si>
  <si>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</si>
  <si>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</si>
  <si>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</si>
  <si>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</si>
  <si>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</si>
  <si>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</si>
  <si>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</si>
  <si>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</si>
  <si>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</si>
  <si>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</si>
  <si>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</si>
  <si>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</si>
  <si>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</si>
  <si>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</si>
  <si>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</si>
  <si>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</si>
  <si>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</si>
  <si>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</si>
  <si>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</si>
  <si>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</si>
  <si>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</si>
  <si>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</si>
  <si>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</si>
  <si>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</si>
  <si>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</si>
  <si>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</si>
  <si>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</si>
  <si>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</si>
  <si>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</si>
  <si>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</si>
  <si>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</si>
  <si>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</si>
  <si>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</si>
  <si>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</si>
  <si>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</si>
  <si>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</si>
  <si>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</si>
  <si>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</si>
  <si>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</si>
  <si>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</si>
  <si>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</si>
  <si>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</si>
  <si>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</si>
  <si>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</si>
  <si>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</si>
  <si>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</si>
  <si>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</si>
  <si>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</si>
  <si>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</si>
  <si>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</si>
  <si>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</si>
  <si>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</si>
  <si>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</si>
  <si>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</si>
  <si>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</si>
  <si>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</si>
  <si>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</si>
  <si>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</si>
  <si>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</si>
  <si>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</si>
  <si>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</si>
  <si>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</si>
  <si>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</si>
  <si>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</si>
  <si>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</si>
  <si>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</si>
  <si>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</si>
  <si>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</si>
  <si>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</si>
  <si>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</si>
  <si>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</si>
  <si>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</si>
  <si>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</si>
  <si>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</si>
  <si>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</si>
  <si>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</si>
  <si>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</si>
  <si>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</si>
  <si>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</si>
  <si>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</si>
  <si>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</si>
  <si>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</si>
  <si>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</si>
  <si>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</si>
  <si>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</si>
  <si>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</si>
  <si>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</si>
  <si>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</si>
  <si>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</si>
  <si>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</si>
  <si>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</si>
  <si>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</si>
  <si>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</si>
  <si>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</si>
  <si>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</si>
  <si>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</si>
  <si>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</si>
  <si>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</si>
  <si>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</si>
  <si>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</si>
  <si>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</si>
  <si>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</si>
  <si>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</si>
  <si>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</si>
  <si>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</si>
  <si>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</si>
  <si>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</si>
  <si>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</si>
  <si>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</si>
  <si>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</si>
  <si>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</si>
  <si>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</si>
  <si>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</si>
  <si>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</si>
  <si>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</si>
  <si>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</si>
  <si>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</si>
  <si>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</si>
  <si>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</si>
  <si>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</si>
  <si>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</si>
  <si>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</si>
  <si>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</si>
  <si>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</si>
  <si>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</si>
  <si>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</si>
  <si>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</si>
  <si>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</si>
  <si>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</si>
  <si>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</si>
  <si>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</si>
  <si>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</si>
  <si>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</si>
  <si>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</si>
  <si>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</si>
  <si>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</si>
  <si>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</si>
  <si>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</si>
  <si>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</si>
  <si>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</si>
  <si>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</si>
  <si>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</si>
  <si>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</si>
  <si>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</si>
  <si>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</si>
  <si>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</si>
  <si>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</si>
  <si>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</si>
  <si>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</si>
  <si>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</si>
  <si>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</si>
  <si>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</si>
  <si>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</si>
  <si>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</si>
  <si>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</si>
  <si>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</si>
  <si>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</si>
  <si>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</si>
  <si>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</si>
  <si>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</si>
  <si>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</si>
  <si>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</si>
  <si>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</si>
  <si>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</si>
  <si>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</si>
  <si>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</si>
  <si>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</si>
  <si>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</si>
  <si>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</si>
  <si>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</si>
  <si>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</si>
  <si>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</si>
  <si>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</si>
  <si>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</si>
  <si>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</si>
  <si>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</si>
  <si>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</si>
  <si>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</si>
  <si>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</si>
  <si>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</si>
  <si>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</si>
  <si>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</si>
  <si>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</si>
  <si>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</si>
  <si>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</si>
  <si>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</si>
  <si>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</si>
  <si>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</si>
  <si>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</si>
  <si>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</si>
  <si>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</si>
  <si>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</si>
  <si>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</si>
  <si>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</si>
  <si>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</si>
  <si>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</si>
  <si>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</si>
  <si>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</si>
  <si>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</si>
  <si>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</si>
  <si>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</si>
  <si>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</si>
  <si>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</si>
  <si>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</si>
  <si>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</si>
  <si>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</si>
  <si>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</si>
  <si>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</si>
  <si>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</si>
  <si>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</si>
  <si>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</si>
  <si>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</si>
  <si>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</si>
  <si>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</si>
  <si>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</si>
  <si>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</si>
  <si>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</si>
  <si>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</si>
  <si>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</si>
  <si>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</si>
  <si>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</si>
  <si>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</si>
  <si>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</si>
  <si>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</si>
  <si>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</si>
  <si>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</si>
  <si>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</si>
  <si>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</si>
  <si>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</si>
  <si>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</si>
  <si>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</si>
  <si>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</si>
  <si>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</si>
  <si>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</si>
  <si>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</si>
  <si>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</si>
  <si>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</si>
  <si>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</si>
  <si>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</si>
  <si>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</si>
  <si>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</si>
  <si>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</si>
  <si>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</si>
  <si>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</si>
  <si>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</si>
  <si>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</si>
  <si>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</si>
  <si>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</si>
  <si>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</si>
  <si>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</si>
  <si>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</si>
  <si>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</si>
  <si>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</si>
  <si>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</si>
  <si>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</si>
  <si>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</si>
  <si>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</si>
  <si>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</si>
  <si>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</si>
  <si>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</si>
  <si>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</si>
  <si>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</si>
  <si>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</si>
  <si>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</si>
  <si>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</si>
  <si>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</si>
  <si>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</si>
  <si>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</si>
  <si>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</si>
  <si>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</si>
  <si>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</si>
  <si>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</si>
  <si>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</si>
  <si>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</si>
  <si>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</si>
  <si>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</si>
  <si>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</si>
  <si>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</si>
  <si>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</si>
  <si>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</si>
  <si>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</si>
  <si>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</si>
  <si>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</si>
  <si>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</si>
  <si>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</si>
  <si>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</si>
  <si>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</si>
  <si>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</si>
  <si>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</si>
  <si>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</si>
  <si>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</si>
  <si>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</si>
  <si>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</si>
  <si>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</si>
  <si>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</si>
  <si>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</si>
  <si>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</si>
  <si>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</si>
  <si>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</si>
  <si>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</si>
  <si>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</si>
  <si>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</si>
  <si>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</si>
  <si>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</si>
  <si>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</si>
  <si>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</si>
  <si>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</si>
  <si>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</si>
  <si>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</si>
  <si>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</si>
  <si>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</si>
  <si>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</si>
  <si>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</si>
  <si>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</si>
  <si>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</si>
  <si>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</si>
  <si>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</si>
  <si>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</si>
  <si>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</si>
  <si>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</si>
  <si>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</si>
  <si>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</si>
  <si>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</si>
  <si>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</si>
  <si>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</si>
  <si>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</si>
  <si>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</si>
  <si>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</si>
  <si>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</si>
  <si>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</si>
  <si>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</si>
  <si>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</si>
  <si>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</si>
  <si>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</si>
  <si>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</si>
  <si>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</si>
  <si>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</si>
  <si>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</si>
  <si>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</si>
  <si>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</si>
  <si>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</si>
  <si>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</si>
  <si>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</si>
  <si>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</si>
  <si>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</si>
  <si>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</si>
  <si>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</si>
  <si>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</si>
  <si>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</si>
  <si>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</si>
  <si>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</si>
  <si>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</si>
  <si>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</si>
  <si>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</si>
  <si>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</si>
  <si>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</si>
  <si>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</si>
  <si>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</si>
  <si>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</si>
  <si>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</si>
  <si>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</si>
  <si>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</si>
  <si>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</si>
  <si>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</si>
  <si>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</si>
  <si>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</si>
  <si>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</si>
  <si>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</si>
  <si>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</si>
  <si>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</si>
  <si>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</si>
  <si>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</si>
  <si>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</si>
  <si>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</si>
  <si>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</si>
  <si>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</si>
  <si>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</si>
  <si>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</si>
  <si>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</si>
  <si>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</si>
  <si>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</si>
  <si>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</si>
  <si>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</si>
  <si>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</si>
  <si>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</si>
  <si>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</si>
  <si>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</si>
  <si>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</si>
  <si>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</si>
  <si>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</si>
  <si>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</si>
  <si>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</si>
  <si>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</si>
  <si>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</si>
  <si>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</si>
  <si>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</si>
  <si>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</si>
  <si>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</si>
  <si>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</si>
  <si>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</si>
  <si>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</si>
  <si>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</si>
  <si>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</si>
  <si>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</si>
  <si>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</si>
  <si>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</si>
  <si>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</si>
  <si>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</si>
  <si>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</si>
  <si>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</si>
  <si>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</si>
  <si>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</si>
  <si>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</si>
  <si>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</si>
  <si>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</si>
  <si>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</si>
  <si>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</si>
  <si>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</si>
  <si>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</si>
  <si>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</si>
  <si>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</si>
  <si>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</si>
  <si>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</si>
  <si>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</si>
  <si>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</si>
  <si>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</si>
  <si>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</si>
  <si>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</si>
  <si>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</si>
  <si>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</si>
  <si>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</si>
  <si>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</si>
  <si>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</si>
  <si>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</si>
  <si>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</si>
  <si>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</si>
  <si>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</si>
  <si>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</si>
  <si>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</si>
  <si>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</si>
  <si>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</si>
  <si>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</si>
  <si>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</si>
  <si>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</si>
  <si>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</si>
  <si>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</si>
  <si>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</si>
  <si>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</si>
  <si>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</si>
  <si>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</si>
  <si>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</si>
  <si>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</si>
  <si>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</si>
  <si>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</si>
  <si>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</si>
  <si>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</si>
  <si>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</si>
  <si>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</si>
  <si>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</si>
  <si>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</si>
  <si>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</si>
  <si>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</si>
  <si>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</si>
  <si>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</si>
  <si>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</si>
  <si>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</si>
  <si>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</si>
  <si>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</si>
  <si>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</si>
  <si>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</si>
  <si>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</si>
  <si>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</si>
  <si>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</si>
  <si>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</si>
  <si>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</si>
  <si>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</si>
  <si>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</si>
  <si>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</si>
  <si>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</si>
  <si>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</si>
  <si>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</si>
  <si>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</si>
  <si>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</si>
  <si>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</si>
  <si>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</si>
  <si>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</si>
  <si>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</si>
  <si>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</si>
  <si>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</si>
  <si>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</si>
  <si>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</si>
  <si>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</si>
  <si>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</si>
  <si>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</si>
  <si>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</si>
  <si>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</si>
  <si>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</si>
  <si>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</si>
  <si>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</si>
  <si>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</si>
  <si>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</si>
  <si>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</si>
  <si>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</si>
  <si>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</si>
  <si>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</si>
  <si>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</si>
  <si>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</si>
  <si>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</si>
  <si>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</si>
  <si>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</si>
  <si>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</si>
  <si>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</si>
  <si>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</si>
  <si>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</si>
  <si>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</si>
  <si>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</si>
  <si>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</si>
  <si>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</si>
  <si>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</si>
  <si>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</si>
  <si>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</si>
  <si>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</si>
  <si>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</si>
  <si>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</si>
  <si>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</si>
  <si>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</si>
  <si>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</si>
  <si>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</si>
  <si>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</si>
  <si>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</si>
  <si>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</si>
  <si>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</si>
  <si>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</si>
  <si>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</si>
  <si>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</si>
  <si>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</si>
  <si>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</si>
  <si>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</si>
  <si>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</si>
  <si>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</si>
  <si>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</si>
  <si>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</si>
  <si>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</si>
  <si>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</si>
  <si>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</si>
  <si>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</si>
  <si>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</si>
  <si>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</si>
  <si>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</si>
  <si>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</si>
  <si>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</si>
  <si>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</si>
  <si>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</si>
  <si>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</si>
  <si>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</si>
  <si>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</si>
  <si>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</si>
  <si>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</si>
  <si>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</si>
  <si>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</si>
  <si>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</si>
  <si>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</si>
  <si>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</si>
  <si>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</si>
  <si>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</si>
  <si>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</si>
  <si>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</si>
  <si>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</si>
  <si>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</si>
  <si>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</si>
  <si>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</si>
  <si>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</si>
  <si>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</si>
  <si>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</si>
  <si>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</si>
  <si>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</si>
  <si>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</si>
  <si>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</si>
  <si>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</si>
  <si>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</si>
  <si>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</si>
  <si>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</si>
  <si>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</si>
  <si>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</si>
  <si>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</si>
  <si>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</si>
  <si>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</si>
  <si>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</si>
  <si>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</si>
  <si>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</si>
  <si>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</si>
  <si>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</si>
  <si>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</si>
  <si>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</si>
  <si>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</si>
  <si>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</si>
  <si>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</si>
  <si>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</si>
  <si>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</si>
  <si>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</si>
  <si>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</si>
  <si>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</si>
  <si>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</si>
  <si>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</si>
  <si>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</si>
  <si>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</si>
  <si>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</si>
  <si>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</si>
  <si>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</si>
  <si>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</si>
  <si>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</si>
  <si>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</si>
  <si>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</si>
  <si>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</si>
  <si>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</si>
  <si>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</si>
  <si>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</si>
  <si>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</si>
  <si>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</si>
  <si>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</si>
  <si>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</si>
  <si>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</si>
  <si>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</si>
  <si>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</si>
  <si>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</si>
  <si>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</si>
  <si>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</si>
  <si>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</si>
  <si>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</si>
  <si>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</si>
  <si>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</si>
  <si>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</si>
  <si>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</si>
  <si>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</si>
  <si>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</si>
  <si>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</si>
  <si>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</si>
  <si>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</si>
  <si>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</si>
  <si>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</si>
  <si>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</si>
  <si>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</si>
  <si>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</si>
  <si>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</si>
  <si>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</si>
  <si>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</si>
  <si>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</si>
  <si>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</si>
  <si>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</si>
  <si>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</si>
  <si>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</si>
  <si>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</si>
  <si>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</si>
  <si>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</si>
  <si>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</si>
  <si>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</si>
  <si>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</si>
  <si>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</si>
  <si>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</si>
  <si>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</si>
  <si>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</si>
  <si>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</si>
  <si>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</si>
  <si>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</si>
  <si>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</si>
  <si>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</si>
  <si>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</si>
  <si>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</si>
  <si>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</si>
  <si>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</si>
  <si>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</si>
  <si>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</si>
  <si>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</si>
  <si>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</si>
  <si>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</si>
  <si>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</si>
  <si>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</si>
  <si>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</si>
  <si>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</si>
  <si>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</si>
  <si>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</si>
  <si>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</si>
  <si>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</si>
  <si>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</si>
  <si>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</si>
  <si>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</si>
  <si>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</si>
  <si>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</si>
  <si>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</si>
  <si>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</si>
  <si>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</si>
  <si>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</si>
  <si>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</si>
  <si>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</si>
  <si>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</si>
  <si>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</si>
  <si>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</si>
  <si>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</si>
  <si>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</si>
  <si>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</si>
  <si>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</si>
  <si>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</si>
  <si>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</si>
  <si>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</si>
  <si>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</si>
  <si>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</si>
  <si>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</si>
  <si>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</si>
  <si>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</si>
  <si>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</si>
  <si>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</si>
  <si>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</si>
  <si>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</si>
  <si>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</si>
  <si>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</si>
  <si>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</si>
  <si>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</si>
  <si>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</si>
  <si>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</si>
  <si>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</si>
  <si>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</si>
  <si>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</si>
  <si>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</si>
  <si>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</si>
  <si>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</si>
  <si>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</si>
  <si>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</si>
  <si>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</si>
  <si>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</si>
  <si>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</si>
  <si>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</si>
  <si>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</si>
  <si>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</si>
  <si>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</si>
  <si>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</si>
  <si>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</si>
  <si>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</si>
  <si>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</si>
  <si>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</si>
  <si>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</si>
  <si>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</si>
  <si>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</si>
  <si>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</si>
  <si>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</si>
  <si>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</si>
  <si>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</si>
  <si>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</si>
  <si>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</si>
  <si>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</si>
  <si>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</si>
  <si>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</si>
  <si>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</si>
  <si>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</si>
  <si>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</si>
  <si>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</si>
  <si>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</si>
  <si>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</si>
  <si>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</si>
  <si>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</si>
  <si>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</si>
  <si>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</si>
  <si>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</si>
  <si>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</si>
  <si>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</si>
  <si>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</si>
  <si>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</si>
  <si>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</si>
  <si>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</si>
  <si>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</si>
  <si>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</si>
  <si>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</si>
  <si>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</si>
  <si>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</si>
  <si>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</si>
  <si>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</si>
  <si>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</si>
  <si>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</si>
  <si>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</si>
  <si>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</si>
  <si>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</si>
  <si>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</si>
  <si>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</si>
  <si>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</si>
  <si>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</si>
  <si>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</si>
  <si>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</si>
  <si>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</si>
  <si>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</si>
  <si>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</si>
  <si>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</si>
  <si>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</si>
  <si>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</si>
  <si>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</si>
  <si>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</si>
  <si>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</si>
  <si>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</si>
  <si>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</si>
  <si>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</si>
  <si>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</si>
  <si>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</si>
  <si>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</si>
  <si>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</si>
  <si>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</si>
  <si>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</si>
  <si>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</si>
  <si>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</si>
  <si>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</si>
  <si>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</si>
  <si>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</si>
  <si>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</si>
  <si>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</si>
  <si>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</si>
  <si>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</si>
  <si>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</si>
  <si>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</si>
  <si>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</si>
  <si>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</si>
  <si>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</si>
  <si>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</si>
  <si>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</si>
  <si>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</si>
  <si>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</si>
  <si>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</si>
  <si>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</si>
  <si>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</si>
  <si>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</si>
  <si>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</si>
  <si>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</si>
  <si>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</si>
  <si>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</si>
  <si>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</si>
  <si>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</si>
  <si>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</si>
  <si>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</si>
  <si>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</si>
  <si>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</si>
  <si>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</si>
  <si>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</si>
  <si>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</si>
  <si>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</si>
  <si>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</si>
  <si>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</si>
  <si>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</si>
  <si>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</si>
  <si>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</si>
  <si>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</si>
  <si>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</si>
  <si>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</si>
  <si>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</si>
  <si>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</si>
  <si>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</si>
  <si>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</si>
  <si>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</si>
  <si>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</si>
  <si>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</si>
  <si>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</si>
  <si>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</si>
  <si>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</si>
  <si>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</si>
  <si>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</si>
  <si>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</si>
  <si>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</si>
  <si>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</si>
  <si>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</si>
  <si>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</si>
  <si>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</si>
  <si>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</si>
  <si>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</si>
  <si>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</si>
  <si>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</si>
  <si>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</si>
  <si>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</si>
  <si>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</si>
  <si>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</si>
  <si>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</si>
  <si>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</si>
  <si>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</si>
  <si>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</si>
  <si>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</si>
  <si>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</si>
  <si>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</si>
  <si>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</si>
  <si>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</si>
  <si>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</si>
  <si>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</si>
  <si>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</si>
  <si>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</si>
  <si>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</si>
  <si>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</si>
  <si>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</si>
  <si>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</si>
  <si>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</si>
  <si>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</si>
  <si>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</si>
  <si>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</si>
  <si>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</si>
  <si>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</si>
  <si>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</si>
  <si>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</si>
  <si>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</si>
  <si>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</si>
  <si>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</si>
  <si>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</si>
  <si>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</si>
  <si>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</si>
  <si>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</si>
  <si>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</si>
  <si>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</si>
  <si>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</si>
  <si>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</si>
  <si>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</si>
  <si>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</si>
  <si>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</si>
  <si>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</si>
  <si>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</si>
  <si>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</si>
  <si>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</si>
  <si>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</si>
  <si>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</si>
  <si>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</si>
  <si>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</si>
  <si>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</si>
  <si>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</si>
  <si>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</si>
  <si>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</si>
  <si>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</si>
  <si>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</si>
  <si>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</si>
  <si>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</si>
  <si>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</si>
  <si>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</si>
  <si>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</si>
  <si>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</si>
  <si>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</si>
  <si>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</si>
  <si>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</si>
  <si>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</si>
  <si>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</si>
  <si>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</si>
  <si>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</si>
  <si>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</si>
  <si>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</si>
  <si>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</si>
  <si>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</si>
  <si>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</si>
  <si>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</si>
  <si>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</si>
  <si>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</si>
  <si>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</si>
  <si>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</si>
  <si>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</si>
  <si>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</si>
  <si>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</si>
  <si>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</si>
  <si>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</si>
  <si>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</si>
  <si>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</si>
  <si>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</si>
  <si>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</si>
  <si>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</si>
  <si>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</si>
  <si>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</si>
  <si>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</si>
  <si>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</si>
  <si>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</si>
  <si>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</si>
  <si>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</si>
  <si>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</si>
  <si>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</si>
  <si>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</si>
  <si>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</si>
  <si>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</si>
  <si>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</si>
  <si>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</si>
  <si>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</si>
  <si>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</si>
  <si>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</si>
  <si>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</si>
  <si>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</si>
  <si>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</si>
  <si>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</si>
  <si>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</si>
  <si>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</si>
  <si>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</si>
  <si>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</si>
  <si>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</si>
  <si>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</si>
  <si>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</si>
  <si>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</si>
  <si>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</si>
  <si>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</si>
  <si>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</si>
  <si>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</si>
  <si>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</si>
  <si>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</si>
  <si>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</si>
  <si>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</si>
  <si>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</si>
  <si>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</si>
  <si>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</si>
  <si>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</si>
  <si>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</si>
  <si>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</si>
  <si>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</si>
  <si>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</si>
  <si>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</si>
  <si>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</si>
  <si>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</si>
  <si>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</si>
  <si>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</si>
  <si>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</si>
  <si>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</si>
  <si>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</si>
  <si>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</si>
  <si>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</si>
  <si>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</si>
  <si>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</si>
  <si>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</si>
  <si>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</si>
  <si>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</si>
  <si>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</si>
  <si>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</si>
  <si>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</si>
  <si>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</si>
  <si>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</si>
  <si>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</si>
  <si>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</si>
  <si>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</si>
  <si>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</si>
  <si>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</si>
  <si>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</si>
  <si>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</si>
  <si>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</si>
  <si>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</si>
  <si>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</si>
  <si>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</si>
  <si>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</si>
  <si>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</si>
  <si>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</si>
  <si>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</si>
  <si>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</si>
  <si>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</si>
  <si>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</si>
  <si>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</si>
  <si>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</si>
  <si>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</si>
  <si>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</si>
  <si>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</si>
  <si>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</si>
  <si>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</si>
  <si>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</si>
  <si>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</si>
  <si>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</si>
  <si>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</si>
  <si>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</si>
  <si>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</si>
  <si>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</si>
  <si>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</si>
  <si>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</si>
  <si>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</si>
  <si>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</si>
  <si>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</si>
  <si>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</si>
  <si>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</si>
  <si>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</si>
  <si>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</si>
  <si>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</si>
  <si>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</si>
  <si>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</si>
  <si>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</si>
  <si>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</si>
  <si>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</si>
  <si>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</si>
  <si>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</si>
  <si>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</si>
  <si>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</si>
  <si>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</si>
  <si>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</si>
  <si>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</si>
  <si>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</si>
  <si>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</si>
  <si>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</si>
  <si>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</si>
  <si>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</si>
  <si>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</si>
  <si>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</si>
  <si>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</si>
  <si>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</si>
  <si>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</si>
  <si>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</si>
  <si>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</si>
  <si>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</si>
  <si>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</si>
  <si>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</si>
  <si>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</si>
  <si>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</si>
  <si>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</si>
  <si>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</si>
  <si>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</si>
  <si>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</si>
  <si>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</si>
  <si>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</si>
  <si>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</si>
  <si>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</si>
  <si>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</si>
  <si>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</si>
  <si>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</si>
  <si>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</si>
  <si>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</si>
  <si>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</si>
  <si>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</si>
  <si>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</si>
  <si>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</si>
  <si>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</si>
  <si>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</si>
  <si>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</si>
  <si>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</si>
  <si>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</si>
  <si>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</si>
  <si>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</si>
  <si>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</si>
  <si>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</si>
  <si>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</si>
  <si>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</si>
  <si>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</si>
  <si>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</si>
  <si>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</si>
  <si>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</si>
  <si>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</si>
  <si>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</si>
  <si>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</si>
  <si>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</si>
  <si>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</si>
  <si>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</si>
  <si>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</si>
  <si>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</si>
  <si>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</si>
  <si>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</si>
  <si>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</si>
  <si>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</si>
  <si>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</si>
  <si>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</si>
  <si>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</si>
  <si>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</si>
  <si>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</si>
  <si>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</si>
  <si>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</si>
  <si>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</si>
  <si>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</si>
  <si>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</si>
  <si>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</si>
  <si>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</si>
  <si>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</si>
  <si>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</si>
  <si>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</si>
  <si>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</si>
  <si>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</si>
  <si>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</si>
  <si>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</si>
  <si>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</si>
  <si>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</si>
  <si>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</si>
  <si>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</si>
  <si>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</si>
  <si>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</si>
  <si>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</si>
  <si>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</si>
  <si>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</si>
  <si>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</si>
  <si>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</si>
  <si>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</si>
  <si>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</si>
  <si>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</si>
  <si>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</si>
  <si>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</si>
  <si>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</si>
  <si>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</si>
  <si>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</si>
  <si>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</si>
  <si>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</si>
  <si>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</si>
  <si>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</si>
  <si>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</si>
  <si>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</si>
  <si>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</si>
  <si>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</si>
  <si>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</si>
  <si>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</si>
  <si>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</si>
  <si>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</si>
  <si>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</si>
  <si>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</si>
  <si>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</si>
  <si>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</si>
  <si>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</si>
  <si>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</si>
  <si>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</si>
  <si>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</si>
  <si>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</si>
  <si>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</si>
  <si>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</si>
  <si>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</si>
  <si>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</si>
  <si>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</si>
  <si>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</si>
  <si>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</si>
  <si>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</si>
  <si>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</si>
  <si>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</si>
  <si>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</si>
  <si>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</si>
  <si>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</si>
  <si>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</si>
  <si>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</si>
  <si>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</si>
  <si>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</si>
  <si>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</si>
  <si>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</si>
  <si>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</si>
  <si>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</si>
  <si>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</si>
  <si>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</si>
  <si>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</si>
  <si>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</si>
  <si>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</si>
  <si>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</si>
  <si>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</si>
  <si>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</si>
  <si>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</si>
  <si>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</si>
  <si>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</si>
  <si>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</si>
  <si>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</si>
  <si>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</si>
  <si>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</si>
  <si>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</si>
  <si>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</si>
  <si>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</si>
  <si>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</si>
  <si>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</si>
  <si>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</si>
  <si>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</si>
  <si>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</si>
  <si>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</si>
  <si>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</si>
  <si>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</si>
  <si>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</si>
  <si>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</si>
  <si>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</si>
  <si>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</si>
  <si>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</si>
  <si>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</si>
  <si>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</si>
  <si>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</si>
  <si>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</si>
  <si>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</si>
  <si>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</si>
  <si>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</si>
  <si>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</si>
  <si>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</si>
  <si>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</si>
  <si>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</si>
  <si>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</si>
  <si>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</si>
  <si>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</si>
  <si>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</si>
  <si>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</si>
  <si>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</si>
  <si>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</si>
  <si>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</si>
  <si>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</si>
  <si>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</si>
  <si>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</si>
  <si>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</si>
  <si>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</si>
  <si>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</si>
  <si>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</si>
  <si>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</si>
  <si>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</si>
  <si>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</si>
  <si>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</si>
  <si>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</si>
  <si>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</si>
  <si>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</si>
  <si>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</si>
  <si>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</si>
  <si>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</si>
  <si>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</si>
  <si>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</si>
  <si>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</si>
  <si>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</si>
  <si>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</si>
  <si>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</si>
  <si>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</si>
  <si>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</si>
  <si>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</si>
  <si>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</si>
  <si>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</si>
  <si>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</si>
  <si>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</si>
  <si>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</si>
  <si>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</si>
  <si>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</si>
  <si>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</si>
  <si>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</si>
  <si>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</si>
  <si>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</si>
  <si>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</si>
  <si>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</si>
  <si>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</si>
  <si>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</si>
  <si>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</si>
  <si>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</si>
  <si>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</si>
  <si>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</si>
  <si>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</si>
  <si>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</si>
  <si>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</si>
  <si>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</si>
  <si>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</si>
  <si>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</si>
  <si>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</si>
  <si>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</si>
  <si>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</si>
  <si>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</si>
  <si>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</si>
  <si>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</si>
  <si>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</si>
  <si>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</si>
  <si>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</si>
  <si>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</si>
  <si>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</si>
  <si>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</si>
  <si>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</si>
  <si>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</si>
  <si>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</si>
  <si>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</si>
  <si>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</si>
  <si>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</si>
  <si>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</si>
  <si>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</si>
  <si>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</si>
  <si>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</si>
  <si>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</si>
  <si>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</si>
  <si>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</si>
  <si>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</si>
  <si>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</si>
  <si>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</si>
  <si>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</si>
  <si>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</si>
  <si>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</si>
  <si>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</si>
  <si>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</si>
  <si>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</si>
  <si>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</si>
  <si>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</si>
  <si>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</si>
  <si>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</si>
  <si>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</si>
  <si>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</si>
  <si>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</si>
  <si>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</si>
  <si>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</si>
  <si>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</si>
  <si>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</si>
  <si>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</si>
  <si>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</si>
  <si>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</si>
  <si>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</si>
  <si>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</si>
  <si>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</si>
  <si>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</si>
  <si>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</si>
  <si>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</si>
  <si>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</si>
  <si>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</si>
  <si>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</si>
  <si>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</si>
  <si>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</si>
  <si>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</si>
  <si>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</si>
  <si>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</si>
  <si>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</si>
  <si>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</si>
  <si>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</si>
  <si>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</si>
  <si>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</si>
  <si>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</si>
  <si>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</si>
  <si>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</si>
  <si>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</si>
  <si>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</si>
  <si>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</si>
  <si>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</si>
  <si>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</si>
  <si>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</si>
  <si>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</si>
  <si>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</si>
  <si>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</si>
  <si>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</si>
  <si>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</si>
  <si>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</si>
  <si>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</si>
  <si>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</si>
  <si>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</si>
  <si>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</si>
  <si>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</si>
  <si>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</si>
  <si>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</si>
  <si>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</si>
  <si>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</si>
  <si>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</si>
  <si>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</si>
  <si>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</si>
  <si>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</si>
  <si>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</si>
  <si>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</si>
  <si>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</si>
  <si>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</si>
  <si>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</si>
  <si>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</si>
  <si>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</si>
  <si>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</si>
  <si>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</si>
  <si>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</si>
  <si>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</si>
  <si>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</si>
  <si>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</si>
  <si>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</si>
  <si>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</si>
  <si>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</si>
  <si>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</si>
  <si>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</si>
  <si>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</si>
  <si>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</si>
  <si>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</si>
  <si>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</si>
  <si>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</si>
  <si>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</si>
  <si>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</si>
  <si>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</si>
  <si>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</si>
  <si>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</si>
  <si>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</si>
  <si>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</si>
  <si>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</si>
  <si>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</si>
  <si>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</si>
  <si>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</si>
  <si>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</si>
  <si>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</si>
  <si>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</si>
  <si>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</si>
  <si>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</si>
  <si>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</si>
  <si>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</si>
  <si>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</si>
  <si>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</si>
  <si>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</si>
  <si>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</si>
  <si>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</si>
  <si>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</si>
  <si>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</si>
  <si>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</si>
  <si>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</si>
  <si>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</si>
  <si>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</si>
  <si>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</si>
  <si>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</si>
  <si>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</si>
  <si>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</si>
  <si>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</si>
  <si>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</si>
  <si>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</si>
  <si>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</si>
  <si>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</si>
  <si>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</si>
  <si>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</si>
  <si>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</si>
  <si>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</si>
  <si>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</si>
  <si>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</si>
  <si>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</si>
  <si>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</si>
  <si>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</si>
  <si>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</si>
  <si>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</si>
  <si>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</si>
  <si>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</si>
  <si>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</si>
  <si>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</si>
  <si>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</si>
  <si>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</si>
  <si>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</si>
  <si>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</si>
  <si>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</si>
  <si>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</si>
  <si>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</si>
  <si>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</si>
  <si>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</si>
  <si>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</si>
  <si>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</si>
  <si>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</si>
  <si>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</si>
  <si>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</si>
  <si>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</si>
  <si>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</si>
  <si>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</si>
  <si>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</si>
  <si>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</si>
  <si>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</si>
  <si>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</si>
  <si>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</si>
  <si>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</si>
  <si>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</si>
  <si>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</si>
  <si>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</si>
  <si>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</si>
  <si>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</si>
  <si>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</si>
  <si>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</si>
  <si>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</si>
  <si>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</si>
  <si>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</si>
  <si>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</si>
  <si>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</si>
  <si>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</si>
  <si>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</si>
  <si>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</si>
  <si>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</si>
  <si>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</si>
  <si>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</si>
  <si>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</si>
  <si>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</si>
  <si>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</si>
  <si>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</si>
  <si>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</si>
  <si>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</si>
  <si>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</si>
  <si>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</si>
  <si>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</si>
  <si>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</si>
  <si>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</si>
  <si>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</si>
  <si>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</si>
  <si>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</si>
  <si>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</si>
  <si>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</si>
  <si>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</si>
  <si>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</si>
  <si>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</si>
  <si>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</si>
  <si>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</si>
  <si>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</si>
  <si>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</si>
  <si>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</si>
  <si>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</si>
  <si>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</si>
  <si>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</si>
  <si>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</si>
  <si>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</si>
  <si>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</si>
  <si>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</si>
  <si>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</si>
  <si>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</si>
  <si>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</si>
  <si>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</si>
  <si>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</si>
  <si>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</si>
  <si>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</si>
  <si>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</si>
  <si>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</si>
  <si>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</si>
  <si>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</si>
  <si>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</si>
  <si>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</si>
  <si>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</si>
  <si>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</si>
  <si>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</si>
  <si>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</si>
  <si>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</si>
  <si>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</si>
  <si>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</si>
  <si>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</si>
  <si>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</si>
  <si>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</si>
  <si>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</si>
  <si>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</si>
  <si>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</si>
  <si>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</si>
  <si>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</si>
  <si>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</si>
  <si>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</si>
  <si>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</si>
  <si>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</si>
  <si>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</si>
  <si>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</si>
  <si>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</si>
  <si>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</si>
  <si>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</si>
  <si>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</si>
  <si>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</si>
  <si>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</si>
  <si>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</si>
  <si>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</si>
  <si>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</si>
  <si>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</si>
  <si>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</si>
  <si>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</si>
  <si>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</si>
  <si>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</si>
  <si>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</si>
  <si>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</si>
  <si>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</si>
  <si>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</si>
  <si>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</si>
  <si>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</si>
  <si>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</si>
  <si>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</si>
  <si>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</si>
  <si>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</si>
  <si>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</si>
  <si>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</si>
  <si>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</si>
  <si>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</si>
  <si>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</si>
  <si>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</si>
  <si>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</si>
  <si>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</si>
  <si>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</si>
  <si>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</si>
  <si>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</si>
  <si>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</si>
  <si>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</si>
  <si>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</si>
  <si>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</si>
  <si>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</si>
  <si>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</si>
  <si>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</si>
  <si>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</si>
  <si>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</si>
  <si>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</si>
  <si>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</si>
  <si>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</si>
  <si>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</si>
  <si>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</si>
  <si>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</si>
  <si>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</si>
  <si>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</si>
  <si>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</si>
  <si>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</si>
  <si>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</si>
  <si>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</si>
  <si>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</si>
  <si>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</si>
  <si>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</si>
  <si>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</si>
  <si>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</si>
  <si>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</si>
  <si>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</si>
  <si>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</si>
  <si>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</si>
  <si>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</si>
  <si>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</si>
  <si>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</si>
  <si>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</si>
  <si>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</si>
  <si>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</si>
  <si>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</si>
  <si>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</si>
  <si>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</si>
  <si>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</si>
  <si>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</si>
  <si>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</si>
  <si>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</si>
  <si>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</si>
  <si>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</si>
  <si>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</si>
  <si>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</si>
  <si>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</si>
  <si>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</si>
  <si>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</si>
  <si>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</si>
  <si>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</si>
  <si>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</si>
  <si>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</si>
  <si>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</si>
  <si>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</si>
  <si>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</si>
  <si>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</si>
  <si>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</si>
  <si>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</si>
  <si>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</si>
  <si>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</si>
  <si>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</si>
  <si>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</si>
  <si>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</si>
  <si>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</si>
  <si>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</si>
  <si>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</si>
  <si>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</si>
  <si>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</si>
  <si>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</si>
  <si>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</si>
  <si>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</si>
  <si>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</si>
  <si>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</si>
  <si>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</si>
  <si>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</si>
  <si>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</si>
  <si>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</si>
  <si>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</si>
  <si>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</si>
  <si>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</si>
  <si>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</si>
  <si>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</si>
  <si>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</si>
  <si>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</si>
  <si>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</si>
  <si>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</si>
  <si>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</si>
  <si>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</si>
  <si>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</si>
  <si>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</si>
  <si>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</si>
  <si>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</si>
  <si>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</si>
  <si>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</si>
  <si>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</si>
  <si>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</si>
  <si>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</si>
  <si>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</si>
  <si>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</si>
  <si>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</si>
  <si>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</si>
  <si>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</si>
  <si>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</si>
  <si>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</si>
  <si>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</si>
  <si>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</si>
  <si>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</si>
  <si>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</si>
  <si>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</si>
  <si>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</si>
  <si>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</si>
  <si>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</si>
  <si>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</si>
  <si>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</si>
  <si>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</si>
  <si>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</si>
  <si>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</si>
  <si>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</si>
  <si>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</si>
  <si>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</si>
  <si>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</si>
  <si>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</si>
  <si>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</si>
  <si>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</si>
  <si>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</si>
  <si>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</si>
  <si>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</si>
  <si>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</si>
  <si>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</si>
  <si>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</si>
  <si>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</si>
  <si>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</si>
  <si>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</si>
  <si>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</si>
  <si>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</si>
  <si>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</si>
  <si>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</si>
  <si>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</si>
  <si>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</si>
  <si>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</si>
  <si>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</si>
  <si>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</si>
  <si>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</si>
  <si>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</si>
  <si>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</si>
  <si>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</si>
  <si>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</si>
  <si>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</si>
  <si>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</si>
  <si>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</si>
  <si>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</si>
  <si>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</si>
  <si>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</si>
  <si>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</si>
  <si>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</si>
  <si>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</si>
  <si>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</si>
  <si>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</si>
  <si>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</si>
  <si>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</si>
  <si>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</si>
  <si>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</si>
  <si>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</si>
  <si>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</si>
  <si>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</si>
  <si>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</si>
  <si>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</si>
  <si>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</si>
  <si>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</si>
  <si>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</si>
  <si>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</si>
  <si>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</si>
  <si>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</si>
  <si>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</si>
  <si>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</si>
  <si>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</si>
  <si>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</si>
  <si>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</si>
  <si>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</si>
  <si>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</si>
  <si>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</si>
  <si>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</si>
  <si>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</si>
  <si>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</si>
  <si>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</si>
  <si>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</si>
  <si>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</si>
  <si>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</si>
  <si>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</si>
  <si>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</si>
  <si>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</si>
  <si>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</si>
  <si>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</si>
  <si>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</si>
  <si>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</si>
  <si>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</si>
  <si>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</si>
  <si>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</si>
  <si>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</si>
  <si>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</si>
  <si>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</si>
  <si>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</si>
  <si>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</si>
  <si>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</si>
  <si>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</si>
  <si>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</si>
  <si>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</si>
  <si>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</si>
  <si>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</si>
  <si>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</si>
  <si>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</si>
  <si>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</si>
  <si>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</si>
  <si>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</si>
  <si>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</si>
  <si>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</si>
  <si>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</si>
  <si>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</si>
  <si>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</si>
  <si>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</si>
  <si>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</si>
  <si>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</si>
  <si>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</si>
  <si>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</si>
  <si>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</si>
  <si>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</si>
  <si>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</si>
  <si>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</si>
  <si>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</si>
  <si>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</si>
  <si>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</si>
  <si>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</si>
  <si>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</si>
  <si>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</si>
  <si>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</si>
  <si>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</si>
  <si>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</si>
  <si>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</si>
  <si>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</si>
  <si>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</si>
  <si>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</si>
  <si>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</si>
  <si>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</si>
  <si>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</si>
  <si>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</si>
  <si>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</si>
  <si>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</si>
  <si>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</si>
  <si>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</si>
  <si>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</si>
  <si>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</si>
  <si>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</si>
  <si>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</si>
  <si>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</si>
  <si>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</si>
  <si>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</si>
  <si>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</si>
  <si>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</si>
  <si>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</si>
  <si>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</si>
  <si>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</si>
  <si>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</si>
  <si>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</si>
  <si>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</si>
  <si>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</si>
  <si>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</si>
  <si>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</si>
  <si>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</si>
  <si>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</si>
  <si>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</si>
  <si>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</si>
  <si>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</si>
  <si>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</si>
  <si>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</si>
  <si>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</si>
  <si>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</si>
  <si>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</si>
  <si>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</si>
  <si>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</si>
  <si>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</si>
  <si>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</si>
  <si>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</si>
  <si>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</si>
  <si>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</si>
  <si>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</si>
  <si>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</si>
  <si>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</si>
  <si>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</si>
  <si>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</si>
  <si>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</si>
  <si>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</si>
  <si>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</si>
  <si>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</si>
  <si>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</si>
  <si>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</si>
  <si>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</si>
  <si>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</si>
  <si>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</si>
  <si>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</si>
  <si>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</si>
  <si>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</si>
  <si>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</si>
  <si>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</si>
  <si>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</si>
  <si>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</si>
  <si>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</si>
  <si>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</si>
  <si>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</si>
  <si>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</si>
  <si>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</si>
  <si>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</si>
  <si>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</si>
  <si>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</si>
  <si>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</si>
  <si>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</si>
  <si>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</si>
  <si>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</si>
  <si>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</si>
  <si>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</si>
  <si>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</si>
  <si>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</si>
  <si>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</si>
  <si>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</si>
  <si>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</si>
  <si>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</si>
  <si>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</si>
  <si>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</si>
  <si>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</si>
  <si>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</si>
  <si>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</si>
  <si>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</si>
  <si>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</si>
  <si>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</si>
  <si>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</si>
  <si>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</si>
  <si>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</si>
  <si>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</si>
  <si>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</si>
  <si>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</si>
  <si>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</si>
  <si>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</si>
  <si>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</si>
  <si>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</si>
  <si>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</si>
  <si>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</si>
  <si>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</si>
  <si>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</si>
  <si>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</si>
  <si>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</si>
  <si>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</si>
  <si>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</si>
  <si>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</si>
  <si>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</si>
  <si>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</si>
  <si>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</si>
  <si>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</si>
  <si>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</si>
  <si>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</si>
  <si>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</si>
  <si>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</si>
  <si>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</si>
  <si>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</si>
  <si>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</si>
  <si>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</si>
  <si>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</si>
  <si>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</si>
  <si>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</si>
  <si>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</si>
  <si>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</si>
  <si>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</si>
  <si>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</si>
  <si>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</si>
  <si>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</si>
  <si>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</si>
  <si>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</si>
  <si>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</si>
  <si>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</si>
  <si>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</si>
  <si>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</si>
  <si>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</si>
  <si>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</si>
  <si>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</si>
  <si>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</si>
  <si>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</si>
  <si>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</si>
  <si>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</si>
  <si>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</si>
  <si>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</si>
  <si>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</si>
  <si>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</si>
  <si>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</si>
  <si>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</si>
  <si>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</si>
  <si>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</si>
  <si>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</si>
  <si>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</si>
  <si>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</si>
  <si>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</si>
  <si>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</si>
  <si>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</si>
  <si>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</si>
  <si>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</si>
  <si>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</si>
  <si>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</si>
  <si>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</si>
  <si>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</si>
  <si>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</si>
  <si>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</si>
  <si>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</si>
  <si>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</si>
  <si>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</si>
  <si>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</si>
  <si>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</si>
  <si>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</si>
  <si>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</si>
  <si>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</si>
  <si>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</si>
  <si>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</si>
  <si>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</si>
  <si>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</si>
  <si>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</si>
  <si>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</si>
  <si>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</si>
  <si>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</si>
  <si>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</si>
  <si>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</si>
  <si>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</si>
  <si>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</si>
  <si>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</si>
  <si>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</si>
  <si>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</si>
  <si>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</si>
  <si>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</si>
  <si>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</si>
  <si>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</si>
  <si>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</si>
  <si>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</si>
  <si>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</si>
  <si>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</si>
  <si>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</si>
  <si>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</si>
  <si>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</si>
  <si>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</si>
  <si>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</si>
  <si>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</si>
  <si>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</si>
  <si>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</si>
  <si>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</si>
  <si>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</si>
  <si>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</si>
  <si>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</si>
  <si>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</si>
  <si>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</si>
  <si>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</si>
  <si>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</si>
  <si>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</si>
  <si>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</si>
  <si>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</si>
  <si>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</si>
  <si>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</si>
  <si>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</si>
  <si>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</si>
  <si>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</si>
  <si>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</si>
  <si>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</si>
  <si>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</si>
  <si>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</si>
  <si>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</si>
  <si>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</si>
  <si>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</si>
  <si>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</si>
  <si>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</si>
  <si>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</si>
  <si>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</si>
  <si>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</si>
  <si>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</si>
  <si>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</si>
  <si>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</si>
  <si>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</si>
  <si>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</si>
  <si>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</si>
  <si>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</si>
  <si>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</si>
  <si>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</si>
  <si>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</si>
  <si>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</si>
  <si>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</si>
  <si>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</si>
  <si>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</si>
  <si>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</si>
  <si>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</si>
  <si>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</si>
  <si>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</si>
  <si>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</si>
  <si>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</si>
  <si>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</si>
  <si>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</si>
  <si>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</si>
  <si>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</si>
  <si>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</si>
  <si>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</si>
  <si>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</si>
  <si>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</si>
  <si>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</si>
  <si>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</si>
  <si>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</si>
  <si>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</si>
  <si>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</si>
  <si>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</si>
  <si>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</si>
  <si>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</si>
  <si>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</si>
  <si>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</si>
  <si>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</si>
  <si>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</si>
  <si>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</si>
  <si>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</si>
  <si>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</si>
  <si>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</si>
  <si>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</si>
  <si>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</si>
  <si>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</si>
  <si>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</si>
  <si>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</si>
  <si>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</si>
  <si>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</si>
  <si>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</si>
  <si>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</si>
  <si>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</si>
  <si>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</si>
  <si>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</si>
  <si>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</si>
  <si>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</si>
  <si>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</si>
  <si>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</si>
  <si>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</si>
  <si>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</si>
  <si>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</si>
  <si>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</si>
  <si>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</si>
  <si>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</si>
  <si>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</si>
  <si>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</si>
  <si>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</si>
  <si>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</si>
  <si>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</si>
  <si>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</si>
  <si>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</si>
  <si>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</si>
  <si>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</si>
  <si>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</si>
  <si>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</si>
  <si>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</si>
  <si>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</si>
  <si>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</si>
  <si>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</si>
  <si>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</si>
  <si>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</si>
  <si>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</si>
  <si>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</si>
  <si>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</si>
  <si>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</si>
  <si>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</si>
  <si>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</si>
  <si>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</si>
  <si>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</si>
  <si>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</si>
  <si>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</si>
  <si>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</si>
  <si>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</si>
  <si>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</si>
  <si>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</si>
  <si>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</si>
  <si>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</si>
  <si>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</si>
  <si>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</si>
  <si>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</si>
  <si>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</si>
  <si>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</si>
  <si>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</si>
  <si>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</si>
  <si>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</si>
  <si>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</si>
  <si>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</si>
  <si>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</si>
  <si>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</si>
  <si>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</si>
  <si>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</si>
  <si>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</si>
  <si>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</si>
  <si>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</si>
  <si>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</si>
  <si>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</si>
  <si>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</si>
  <si>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</si>
  <si>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</si>
  <si>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</si>
  <si>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</si>
  <si>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</si>
  <si>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</si>
  <si>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</si>
  <si>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</si>
  <si>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</si>
  <si>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</si>
  <si>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</si>
  <si>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</si>
  <si>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</si>
  <si>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</si>
  <si>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</si>
  <si>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</si>
  <si>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</si>
  <si>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</si>
  <si>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</si>
  <si>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</si>
  <si>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</si>
  <si>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</si>
  <si>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</si>
  <si>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</si>
  <si>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</si>
  <si>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</si>
  <si>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</si>
  <si>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</si>
  <si>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</si>
  <si>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</si>
  <si>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</si>
  <si>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</si>
  <si>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</si>
  <si>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</si>
  <si>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</si>
  <si>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</si>
  <si>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</si>
  <si>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</si>
  <si>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</si>
  <si>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</si>
  <si>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</si>
  <si>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</si>
  <si>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</si>
  <si>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</si>
  <si>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</si>
  <si>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</si>
  <si>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</si>
  <si>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</si>
  <si>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</si>
  <si>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</si>
  <si>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</si>
  <si>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</si>
  <si>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</si>
  <si>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</si>
  <si>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</si>
  <si>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</si>
  <si>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</si>
  <si>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</si>
  <si>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</si>
  <si>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</si>
  <si>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</si>
  <si>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</si>
  <si>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</si>
  <si>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</si>
  <si>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</si>
  <si>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</si>
  <si>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</si>
  <si>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</si>
  <si>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</si>
  <si>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</si>
  <si>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</si>
  <si>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</si>
  <si>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</si>
  <si>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</si>
  <si>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</si>
  <si>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</si>
  <si>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</si>
  <si>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</si>
  <si>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</si>
  <si>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</si>
  <si>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</si>
  <si>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</si>
  <si>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</si>
  <si>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</si>
  <si>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</si>
  <si>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</si>
  <si>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</si>
  <si>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</si>
  <si>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</si>
  <si>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</si>
  <si>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</si>
  <si>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</si>
  <si>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</si>
  <si>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</si>
  <si>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</si>
  <si>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</si>
  <si>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</si>
  <si>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</si>
  <si>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</si>
  <si>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</si>
  <si>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</si>
  <si>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</si>
  <si>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</si>
  <si>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</si>
  <si>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</si>
  <si>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</si>
  <si>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</si>
  <si>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</si>
  <si>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</si>
  <si>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</si>
  <si>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</si>
  <si>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</si>
  <si>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</si>
  <si>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</si>
  <si>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</si>
  <si>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</si>
  <si>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</si>
  <si>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</si>
  <si>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</si>
  <si>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</si>
  <si>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</si>
  <si>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</si>
  <si>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</si>
  <si>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</si>
  <si>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</si>
  <si>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</si>
  <si>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</si>
  <si>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</si>
  <si>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</si>
  <si>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</si>
  <si>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</si>
  <si>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</si>
  <si>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</si>
  <si>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</si>
  <si>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</si>
  <si>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</si>
  <si>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</si>
  <si>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</si>
  <si>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</si>
  <si>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</si>
  <si>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</si>
  <si>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</si>
  <si>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</si>
  <si>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</si>
  <si>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</si>
  <si>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</si>
  <si>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</si>
  <si>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</si>
  <si>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</si>
  <si>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</si>
  <si>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</si>
  <si>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</si>
  <si>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</si>
  <si>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</si>
  <si>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</si>
  <si>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</si>
  <si>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</si>
  <si>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</si>
  <si>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</si>
  <si>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</si>
  <si>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</si>
  <si>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</si>
  <si>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</si>
  <si>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</si>
  <si>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</si>
  <si>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</si>
  <si>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</si>
  <si>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</si>
  <si>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</si>
  <si>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</si>
  <si>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</si>
  <si>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</si>
  <si>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</si>
  <si>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</si>
  <si>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</si>
  <si>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</si>
  <si>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</si>
  <si>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</si>
  <si>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</si>
  <si>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</si>
  <si>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</si>
  <si>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</si>
  <si>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</si>
  <si>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</si>
  <si>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</si>
  <si>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</si>
  <si>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</si>
  <si>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</si>
  <si>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</si>
  <si>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</si>
  <si>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</si>
  <si>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</si>
  <si>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</si>
  <si>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</si>
  <si>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</si>
  <si>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</si>
  <si>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</si>
  <si>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</si>
  <si>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</si>
  <si>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</si>
  <si>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</si>
  <si>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</si>
  <si>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</si>
  <si>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</si>
  <si>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</si>
  <si>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</si>
  <si>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</si>
  <si>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</si>
  <si>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</si>
  <si>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</si>
  <si>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</si>
  <si>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</si>
  <si>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</si>
  <si>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</si>
  <si>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</si>
  <si>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</si>
  <si>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</si>
  <si>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</si>
  <si>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</si>
  <si>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</si>
  <si>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</si>
  <si>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</si>
  <si>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</si>
  <si>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</si>
  <si>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</si>
  <si>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</si>
  <si>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</si>
  <si>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</si>
  <si>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</si>
  <si>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</si>
  <si>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</si>
  <si>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</si>
  <si>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</si>
  <si>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</si>
  <si>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</si>
  <si>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</si>
  <si>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</si>
  <si>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</si>
  <si>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</si>
  <si>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</si>
  <si>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</si>
  <si>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</si>
  <si>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</si>
  <si>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</si>
  <si>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</si>
  <si>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</si>
  <si>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</si>
  <si>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</si>
  <si>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</si>
  <si>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</si>
  <si>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</si>
  <si>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</si>
  <si>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</si>
  <si>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</si>
  <si>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</si>
  <si>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</si>
  <si>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</si>
  <si>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</si>
  <si>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</si>
  <si>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</si>
  <si>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</si>
  <si>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</si>
  <si>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</si>
  <si>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</si>
  <si>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</si>
  <si>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</si>
  <si>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</si>
  <si>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</si>
  <si>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</si>
  <si>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</si>
  <si>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</si>
  <si>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</si>
  <si>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</si>
  <si>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</si>
  <si>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</si>
  <si>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</si>
  <si>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</si>
  <si>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</si>
  <si>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</si>
  <si>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</si>
  <si>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</si>
  <si>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</si>
  <si>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</si>
  <si>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</si>
  <si>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</si>
  <si>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</si>
  <si>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</si>
  <si>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</si>
  <si>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</si>
  <si>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</si>
  <si>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</si>
  <si>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</si>
  <si>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</si>
  <si>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</si>
  <si>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</si>
  <si>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</si>
  <si>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</si>
  <si>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</si>
  <si>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</si>
  <si>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</si>
  <si>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</si>
  <si>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</si>
  <si>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</si>
  <si>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</si>
  <si>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</si>
  <si>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</si>
  <si>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</si>
  <si>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</si>
  <si>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</si>
  <si>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</si>
  <si>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</si>
  <si>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</si>
  <si>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</si>
  <si>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</si>
  <si>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</si>
  <si>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</si>
  <si>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</si>
  <si>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</si>
  <si>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</si>
  <si>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</si>
  <si>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</si>
  <si>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</si>
  <si>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</si>
  <si>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</si>
  <si>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</si>
  <si>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</si>
  <si>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</si>
  <si>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</si>
  <si>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</si>
  <si>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</si>
  <si>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</si>
  <si>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</si>
  <si>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</si>
  <si>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</si>
  <si>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</si>
  <si>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</si>
  <si>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</si>
  <si>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</si>
  <si>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</si>
  <si>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</si>
  <si>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</si>
  <si>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</si>
  <si>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</si>
  <si>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</si>
  <si>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</si>
  <si>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</si>
  <si>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</si>
  <si>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</si>
  <si>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</si>
  <si>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</si>
  <si>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</si>
  <si>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</si>
  <si>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</si>
  <si>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</si>
  <si>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</si>
  <si>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</si>
  <si>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</si>
  <si>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</si>
  <si>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</si>
  <si>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</si>
  <si>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</si>
  <si>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</si>
  <si>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</si>
  <si>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</si>
  <si>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</si>
  <si>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</si>
  <si>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</si>
  <si>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</si>
  <si>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</si>
  <si>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</si>
  <si>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</si>
  <si>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</si>
  <si>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</si>
  <si>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</si>
  <si>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</si>
  <si>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</si>
  <si>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</si>
  <si>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</si>
  <si>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</si>
  <si>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</si>
  <si>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</si>
  <si>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</si>
  <si>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</si>
  <si>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</si>
  <si>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</si>
  <si>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</si>
  <si>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</si>
  <si>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</si>
  <si>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</si>
  <si>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</si>
  <si>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</si>
  <si>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</si>
  <si>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</si>
  <si>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</si>
  <si>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</si>
  <si>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</si>
  <si>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</si>
  <si>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</si>
  <si>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</si>
  <si>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</si>
  <si>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</si>
  <si>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</si>
  <si>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</si>
  <si>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</si>
  <si>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</si>
  <si>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</si>
  <si>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</si>
  <si>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</si>
  <si>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</si>
  <si>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</si>
  <si>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</si>
  <si>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</si>
  <si>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</si>
  <si>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</si>
  <si>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</si>
  <si>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</si>
  <si>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</si>
  <si>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</si>
  <si>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</si>
  <si>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</si>
  <si>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</si>
  <si>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</si>
  <si>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</si>
  <si>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</si>
  <si>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</si>
  <si>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</si>
  <si>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</si>
  <si>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</si>
  <si>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</si>
  <si>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</si>
  <si>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</si>
  <si>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</si>
  <si>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</si>
  <si>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</si>
  <si>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</si>
  <si>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</si>
  <si>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</si>
  <si>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</si>
  <si>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</si>
  <si>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</si>
  <si>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</si>
  <si>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</si>
  <si>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</si>
  <si>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</si>
  <si>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</si>
  <si>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</si>
  <si>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</si>
  <si>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</si>
  <si>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</si>
  <si>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</si>
  <si>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</si>
  <si>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</si>
  <si>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</si>
  <si>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</si>
  <si>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</si>
  <si>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</si>
  <si>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</si>
  <si>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</si>
  <si>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</si>
  <si>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</si>
  <si>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</si>
  <si>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</si>
  <si>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</si>
  <si>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</si>
  <si>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</si>
  <si>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</si>
  <si>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</si>
  <si>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</si>
  <si>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</si>
  <si>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</si>
  <si>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</si>
  <si>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</si>
  <si>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</si>
  <si>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</si>
  <si>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</si>
  <si>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</si>
  <si>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</si>
  <si>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</si>
  <si>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</si>
  <si>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</si>
  <si>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</si>
  <si>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</si>
  <si>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</si>
  <si>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</si>
  <si>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</si>
  <si>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</si>
  <si>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</si>
  <si>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</si>
  <si>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</si>
  <si>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</si>
  <si>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</si>
  <si>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</si>
  <si>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</si>
  <si>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</si>
  <si>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</si>
  <si>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</si>
  <si>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</si>
  <si>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</si>
  <si>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</si>
  <si>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</si>
  <si>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</si>
  <si>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</si>
  <si>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</si>
  <si>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</si>
  <si>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</si>
  <si>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</si>
  <si>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</si>
  <si>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</si>
  <si>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</si>
  <si>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</si>
  <si>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</si>
  <si>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</si>
  <si>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</si>
  <si>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</si>
  <si>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</si>
  <si>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</si>
  <si>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</si>
  <si>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</si>
  <si>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</si>
  <si>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</si>
  <si>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</si>
  <si>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</si>
  <si>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</si>
  <si>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</si>
  <si>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</si>
  <si>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</si>
  <si>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</si>
  <si>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</si>
  <si>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</si>
  <si>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</si>
  <si>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</si>
  <si>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</si>
  <si>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</si>
  <si>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</si>
  <si>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</si>
  <si>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</si>
  <si>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</si>
  <si>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</si>
  <si>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</si>
  <si>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</si>
  <si>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</si>
  <si>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</si>
  <si>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</si>
  <si>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</si>
  <si>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</si>
  <si>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</si>
  <si>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</si>
  <si>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</si>
  <si>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</si>
  <si>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</si>
  <si>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</si>
  <si>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</si>
  <si>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</si>
  <si>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</si>
  <si>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</si>
  <si>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</si>
  <si>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</si>
  <si>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</si>
  <si>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</si>
  <si>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</si>
  <si>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</si>
  <si>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</si>
  <si>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</si>
  <si>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</si>
  <si>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</si>
  <si>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</si>
  <si>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</si>
  <si>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</si>
  <si>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</si>
  <si>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</si>
  <si>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</si>
  <si>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</si>
  <si>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</si>
  <si>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</si>
  <si>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</si>
  <si>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</si>
  <si>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</si>
  <si>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</si>
  <si>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</si>
  <si>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</si>
  <si>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</si>
  <si>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</si>
  <si>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</si>
  <si>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</si>
  <si>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</si>
  <si>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</si>
  <si>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</si>
  <si>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</si>
  <si>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</si>
  <si>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</si>
  <si>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</si>
  <si>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</si>
  <si>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</si>
  <si>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</si>
  <si>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</si>
  <si>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</si>
  <si>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</si>
  <si>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</si>
  <si>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</si>
  <si>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</si>
  <si>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</si>
  <si>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</si>
  <si>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</si>
  <si>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</si>
  <si>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</si>
  <si>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</si>
  <si>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</si>
  <si>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</si>
  <si>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</si>
  <si>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</si>
  <si>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</si>
  <si>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</si>
  <si>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</si>
  <si>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</si>
  <si>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</si>
  <si>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</si>
  <si>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</si>
  <si>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</si>
  <si>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</si>
  <si>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</si>
  <si>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</si>
  <si>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</si>
  <si>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</si>
  <si>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</si>
  <si>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</si>
  <si>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</si>
  <si>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</si>
  <si>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</si>
  <si>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</si>
  <si>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</si>
  <si>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</si>
  <si>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</si>
  <si>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</si>
  <si>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</si>
  <si>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</si>
  <si>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</si>
  <si>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</si>
  <si>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</si>
  <si>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</si>
  <si>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</si>
  <si>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</si>
  <si>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</si>
  <si>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</si>
  <si>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</si>
  <si>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</si>
  <si>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</si>
  <si>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</si>
  <si>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</si>
  <si>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</si>
  <si>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</si>
  <si>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</si>
  <si>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</si>
  <si>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</si>
  <si>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</si>
  <si>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</si>
  <si>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</si>
  <si>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</si>
  <si>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</si>
  <si>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</si>
  <si>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</si>
  <si>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</si>
  <si>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</si>
  <si>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</si>
  <si>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</si>
  <si>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</si>
  <si>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</si>
  <si>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</si>
  <si>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</si>
  <si>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</si>
  <si>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</si>
  <si>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</si>
  <si>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</si>
  <si>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</si>
  <si>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</si>
  <si>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</si>
  <si>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</si>
  <si>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</si>
  <si>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</si>
  <si>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</si>
  <si>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</si>
  <si>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</si>
  <si>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</si>
  <si>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</si>
  <si>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</si>
  <si>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</si>
  <si>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</si>
  <si>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</si>
  <si>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</si>
  <si>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</si>
  <si>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</si>
  <si>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</si>
  <si>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</si>
  <si>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</si>
  <si>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</si>
  <si>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</si>
  <si>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</si>
  <si>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</si>
  <si>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</si>
  <si>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</si>
  <si>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</si>
  <si>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</si>
  <si>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</si>
  <si>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</si>
  <si>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</si>
  <si>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</si>
  <si>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</si>
  <si>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</si>
  <si>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</si>
  <si>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</si>
  <si>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</si>
  <si>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</si>
  <si>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</si>
  <si>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</si>
  <si>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</si>
  <si>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</si>
  <si>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</si>
  <si>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</si>
  <si>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</si>
  <si>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</si>
  <si>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</si>
  <si>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</si>
  <si>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</si>
  <si>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</si>
  <si>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</si>
  <si>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</si>
  <si>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</si>
  <si>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</si>
  <si>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</si>
  <si>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</si>
  <si>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</si>
  <si>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</si>
  <si>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</si>
  <si>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</si>
  <si>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</si>
  <si>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</si>
  <si>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</si>
  <si>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</si>
  <si>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</si>
  <si>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</si>
  <si>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</si>
  <si>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</si>
  <si>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</si>
  <si>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</si>
  <si>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</si>
  <si>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</si>
  <si>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</si>
  <si>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</si>
  <si>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</si>
  <si>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</si>
  <si>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</si>
  <si>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</si>
  <si>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</si>
  <si>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</si>
  <si>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</si>
  <si>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</si>
  <si>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</si>
  <si>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</si>
  <si>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</si>
  <si>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</si>
  <si>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</si>
  <si>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</si>
  <si>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</si>
  <si>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</si>
  <si>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</si>
  <si>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</si>
  <si>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</si>
  <si>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</si>
  <si>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</si>
  <si>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</si>
  <si>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</si>
  <si>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</si>
  <si>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</si>
  <si>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</si>
  <si>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</si>
  <si>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</si>
  <si>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</si>
  <si>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</si>
  <si>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</si>
  <si>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</si>
  <si>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</si>
  <si>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</si>
  <si>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</si>
  <si>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</si>
  <si>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</si>
  <si>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</si>
  <si>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</si>
  <si>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</si>
  <si>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</si>
  <si>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</si>
  <si>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</si>
  <si>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</si>
  <si>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</si>
  <si>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</si>
  <si>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</si>
  <si>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</si>
  <si>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</si>
  <si>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</si>
  <si>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</si>
  <si>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</si>
  <si>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</si>
  <si>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</si>
  <si>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</si>
  <si>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</si>
  <si>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</si>
  <si>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</si>
  <si>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</si>
  <si>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</si>
  <si>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</si>
  <si>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</si>
  <si>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</si>
  <si>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</si>
  <si>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</si>
  <si>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</si>
  <si>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</si>
  <si>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</si>
  <si>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</si>
  <si>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</si>
  <si>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</si>
  <si>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</si>
  <si>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</si>
  <si>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</si>
  <si>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</si>
  <si>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</si>
  <si>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</si>
  <si>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</si>
  <si>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</si>
  <si>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</si>
  <si>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</si>
  <si>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</si>
  <si>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</si>
  <si>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</si>
  <si>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</si>
  <si>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</si>
  <si>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</si>
  <si>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</si>
  <si>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</si>
  <si>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</si>
  <si>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</si>
  <si>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</si>
  <si>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</si>
  <si>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</si>
  <si>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</si>
  <si>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</si>
  <si>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</si>
  <si>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</si>
  <si>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</si>
  <si>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</si>
  <si>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</si>
  <si>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</si>
  <si>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</si>
  <si>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</si>
  <si>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</si>
  <si>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</si>
  <si>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</si>
  <si>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</si>
  <si>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</si>
  <si>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</si>
  <si>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</si>
  <si>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</si>
  <si>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</si>
  <si>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</si>
  <si>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</si>
  <si>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</si>
  <si>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</si>
  <si>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</si>
  <si>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</si>
  <si>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</si>
  <si>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</si>
  <si>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</si>
  <si>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</si>
  <si>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</si>
  <si>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</si>
  <si>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</si>
  <si>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</si>
  <si>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</si>
  <si>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</si>
  <si>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</si>
  <si>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</si>
  <si>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</si>
  <si>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</si>
  <si>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</si>
  <si>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</si>
  <si>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</si>
  <si>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</si>
  <si>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</si>
  <si>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</si>
  <si>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</si>
  <si>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</si>
  <si>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</si>
  <si>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</si>
  <si>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</si>
  <si>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</si>
  <si>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</si>
  <si>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</si>
  <si>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</si>
  <si>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</si>
  <si>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</si>
  <si>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</si>
  <si>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</si>
  <si>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</si>
  <si>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</si>
  <si>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</si>
  <si>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</si>
  <si>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</si>
  <si>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</si>
  <si>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</si>
  <si>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</si>
  <si>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</si>
  <si>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</si>
  <si>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</si>
  <si>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</si>
  <si>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</si>
  <si>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</si>
  <si>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</si>
  <si>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</si>
  <si>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</si>
  <si>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</si>
  <si>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</si>
  <si>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</si>
  <si>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</si>
  <si>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</si>
  <si>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</si>
  <si>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</si>
  <si>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</si>
  <si>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</si>
  <si>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</si>
  <si>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</si>
  <si>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</si>
  <si>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</si>
  <si>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</si>
  <si>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</si>
  <si>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</si>
  <si>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</si>
  <si>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</si>
  <si>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</si>
  <si>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</si>
  <si>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</si>
  <si>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</si>
  <si>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</si>
  <si>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</si>
  <si>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</si>
  <si>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</si>
  <si>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</si>
  <si>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</si>
  <si>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</si>
  <si>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</si>
  <si>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</si>
  <si>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</si>
  <si>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</si>
  <si>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</si>
  <si>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</si>
  <si>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</si>
  <si>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</si>
  <si>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</si>
  <si>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</si>
  <si>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</si>
  <si>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</si>
  <si>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</si>
  <si>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</si>
  <si>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</si>
  <si>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</si>
  <si>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</si>
  <si>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</si>
  <si>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</si>
  <si>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</si>
  <si>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</si>
  <si>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</si>
  <si>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</si>
  <si>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</si>
  <si>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</si>
  <si>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</si>
  <si>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</si>
  <si>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</si>
  <si>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</si>
  <si>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</si>
  <si>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</si>
  <si>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</si>
  <si>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</si>
  <si>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</si>
  <si>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</si>
  <si>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</si>
  <si>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</si>
  <si>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</si>
  <si>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</si>
  <si>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</si>
  <si>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</si>
  <si>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</si>
  <si>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</si>
  <si>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</si>
  <si>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</si>
  <si>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</si>
  <si>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</si>
  <si>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</si>
  <si>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</si>
  <si>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</si>
  <si>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</si>
  <si>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</si>
  <si>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</si>
  <si>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</si>
  <si>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</si>
  <si>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</si>
  <si>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</si>
  <si>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</si>
  <si>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</si>
  <si>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</si>
  <si>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</si>
  <si>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</si>
  <si>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</si>
  <si>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</si>
  <si>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</si>
  <si>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</si>
  <si>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</si>
  <si>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</si>
  <si>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</si>
  <si>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</si>
  <si>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</si>
  <si>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</si>
  <si>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</si>
  <si>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</si>
  <si>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</si>
  <si>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</si>
  <si>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</si>
  <si>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</si>
  <si>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</si>
  <si>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</si>
  <si>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</si>
  <si>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</si>
  <si>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</si>
  <si>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</si>
  <si>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</si>
  <si>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</si>
  <si>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</si>
  <si>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</si>
  <si>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</si>
  <si>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</si>
  <si>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</si>
  <si>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</si>
  <si>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</si>
  <si>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</si>
  <si>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</si>
  <si>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</si>
  <si>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</si>
  <si>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</si>
  <si>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</si>
  <si>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</si>
  <si>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</si>
  <si>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</si>
  <si>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</si>
  <si>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</si>
  <si>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</si>
  <si>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</si>
  <si>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</si>
  <si>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</si>
  <si>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</si>
  <si>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</si>
  <si>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</si>
  <si>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</si>
  <si>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</si>
  <si>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</si>
  <si>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</si>
  <si>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</si>
  <si>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</si>
  <si>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</si>
  <si>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</si>
  <si>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</si>
  <si>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</si>
  <si>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</si>
  <si>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</si>
  <si>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</si>
  <si>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</si>
  <si>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</si>
  <si>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</si>
  <si>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</si>
  <si>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</si>
  <si>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</si>
  <si>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</si>
  <si>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</si>
  <si>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</si>
  <si>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</si>
  <si>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</si>
  <si>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</si>
  <si>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</si>
  <si>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</si>
  <si>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</si>
  <si>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</si>
  <si>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</si>
  <si>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</si>
  <si>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</si>
  <si>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</si>
  <si>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</si>
  <si>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</si>
  <si>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</si>
  <si>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</si>
  <si>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</si>
  <si>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</si>
  <si>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</si>
  <si>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</si>
  <si>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</si>
  <si>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</si>
  <si>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</si>
  <si>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</si>
  <si>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</si>
  <si>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</si>
  <si>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</si>
  <si>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</si>
  <si>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</si>
  <si>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</si>
  <si>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</si>
  <si>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</si>
  <si>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</si>
  <si>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</si>
  <si>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</si>
  <si>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</si>
  <si>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</si>
  <si>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</si>
  <si>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</si>
  <si>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</si>
  <si>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</si>
  <si>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</si>
  <si>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</si>
  <si>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</si>
  <si>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</si>
  <si>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</si>
  <si>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</si>
  <si>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</si>
  <si>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</si>
  <si>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</si>
  <si>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</si>
  <si>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</si>
  <si>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</si>
  <si>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</si>
  <si>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</si>
  <si>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</si>
  <si>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</si>
  <si>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</si>
  <si>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</si>
  <si>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</si>
  <si>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</si>
  <si>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</si>
  <si>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</si>
  <si>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</si>
  <si>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</si>
  <si>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</si>
  <si>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</si>
  <si>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</si>
  <si>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</si>
  <si>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</si>
  <si>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</si>
  <si>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</si>
  <si>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</si>
  <si>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</si>
  <si>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</si>
  <si>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</si>
  <si>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</si>
  <si>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</si>
  <si>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</si>
  <si>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</si>
  <si>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</si>
  <si>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</si>
  <si>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</si>
  <si>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</si>
  <si>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</si>
  <si>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</si>
  <si>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</si>
  <si>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</si>
  <si>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</si>
  <si>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</si>
  <si>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</si>
  <si>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</si>
  <si>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</si>
  <si>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</si>
  <si>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</si>
  <si>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</si>
  <si>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</si>
  <si>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</si>
  <si>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</si>
  <si>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</si>
  <si>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</si>
  <si>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</si>
  <si>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</si>
  <si>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</si>
  <si>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</si>
  <si>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</si>
  <si>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</si>
  <si>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</si>
  <si>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</si>
  <si>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</si>
  <si>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</si>
  <si>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</si>
  <si>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</si>
  <si>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</si>
  <si>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</si>
  <si>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</si>
  <si>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</si>
  <si>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</si>
  <si>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</si>
  <si>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</si>
  <si>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</si>
  <si>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</si>
  <si>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</si>
  <si>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</si>
  <si>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</si>
  <si>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</si>
  <si>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</si>
  <si>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</si>
  <si>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</si>
  <si>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</si>
  <si>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</si>
  <si>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</si>
  <si>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</si>
  <si>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</si>
  <si>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</si>
  <si>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</si>
  <si>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</si>
  <si>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</si>
  <si>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</si>
  <si>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</si>
  <si>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</si>
  <si>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</si>
  <si>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</si>
  <si>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</si>
  <si>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</si>
  <si>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</si>
  <si>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</si>
  <si>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</si>
  <si>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</si>
  <si>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</si>
  <si>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</si>
  <si>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</si>
  <si>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</si>
  <si>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</si>
  <si>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</si>
  <si>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</si>
  <si>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</si>
  <si>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</si>
  <si>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</si>
  <si>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</si>
  <si>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</si>
  <si>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</si>
  <si>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</si>
  <si>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</si>
  <si>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</si>
  <si>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</si>
  <si>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</si>
  <si>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</si>
  <si>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</si>
  <si>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</si>
  <si>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</si>
  <si>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</si>
  <si>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</si>
  <si>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</si>
  <si>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</si>
  <si>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</si>
  <si>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</si>
  <si>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</si>
  <si>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</si>
  <si>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</si>
  <si>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</si>
  <si>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</si>
  <si>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</si>
  <si>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</si>
  <si>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</si>
  <si>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</si>
  <si>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</si>
  <si>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</si>
  <si>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</si>
  <si>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</si>
  <si>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</si>
  <si>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</si>
  <si>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</si>
  <si>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</si>
  <si>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</si>
  <si>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</si>
  <si>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</si>
  <si>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</si>
  <si>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</si>
  <si>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</si>
  <si>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</si>
  <si>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</si>
  <si>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</si>
  <si>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</si>
  <si>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</si>
  <si>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</si>
  <si>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</si>
  <si>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</si>
  <si>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</si>
  <si>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</si>
  <si>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</si>
  <si>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</si>
  <si>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</si>
  <si>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</si>
  <si>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</si>
  <si>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</si>
  <si>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</si>
  <si>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</si>
  <si>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</si>
  <si>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</si>
  <si>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</si>
  <si>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</si>
  <si>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</si>
  <si>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</si>
  <si>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</si>
  <si>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</si>
  <si>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</si>
  <si>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</si>
  <si>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</si>
  <si>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</si>
  <si>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</si>
  <si>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</si>
  <si>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</si>
  <si>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</si>
  <si>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</si>
  <si>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</si>
  <si>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</si>
  <si>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</si>
  <si>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</si>
  <si>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</si>
  <si>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</si>
  <si>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</si>
  <si>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</si>
  <si>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</si>
  <si>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</si>
  <si>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</si>
  <si>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</si>
  <si>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</si>
  <si>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</si>
  <si>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</si>
  <si>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</si>
  <si>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</si>
  <si>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</si>
  <si>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</si>
  <si>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</si>
  <si>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</si>
  <si>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</si>
  <si>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</si>
  <si>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</si>
  <si>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</si>
  <si>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</si>
  <si>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</si>
  <si>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</si>
  <si>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</si>
  <si>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</si>
  <si>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</si>
  <si>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</si>
  <si>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</si>
  <si>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</si>
  <si>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</si>
  <si>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</si>
  <si>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</si>
  <si>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</si>
  <si>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</si>
  <si>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</si>
  <si>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</si>
  <si>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</si>
  <si>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</si>
  <si>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</si>
  <si>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</si>
  <si>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</si>
  <si>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</si>
  <si>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</si>
  <si>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</si>
  <si>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</si>
  <si>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</si>
  <si>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</si>
  <si>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</si>
  <si>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</si>
  <si>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</si>
  <si>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</si>
  <si>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</si>
  <si>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</si>
  <si>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</si>
  <si>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</si>
  <si>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</si>
  <si>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</si>
  <si>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</si>
  <si>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</si>
  <si>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</si>
  <si>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</si>
  <si>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</si>
  <si>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</si>
  <si>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</si>
  <si>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</si>
  <si>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</si>
  <si>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</si>
  <si>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</si>
  <si>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</si>
  <si>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</si>
  <si>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</si>
  <si>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</si>
  <si>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</si>
  <si>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</si>
  <si>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</si>
  <si>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</si>
  <si>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</si>
  <si>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</si>
  <si>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</si>
  <si>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</si>
  <si>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</si>
  <si>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</si>
  <si>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</si>
  <si>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</si>
  <si>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</si>
  <si>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</si>
  <si>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</si>
  <si>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</si>
  <si>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</si>
  <si>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</si>
  <si>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</si>
  <si>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</si>
  <si>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</si>
  <si>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</si>
  <si>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</si>
  <si>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</si>
  <si>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</si>
  <si>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</si>
  <si>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</si>
  <si>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</si>
  <si>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</si>
  <si>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</si>
  <si>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</si>
  <si>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</si>
  <si>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</si>
  <si>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</si>
  <si>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</si>
  <si>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</si>
  <si>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</si>
  <si>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</si>
  <si>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</si>
  <si>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</si>
  <si>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</si>
  <si>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</si>
  <si>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</si>
  <si>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</si>
  <si>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</si>
  <si>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</si>
  <si>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</si>
  <si>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</si>
  <si>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</si>
  <si>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</si>
  <si>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</si>
  <si>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</si>
  <si>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</si>
  <si>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</si>
  <si>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</si>
  <si>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</si>
  <si>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</si>
  <si>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</si>
  <si>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</si>
  <si>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</si>
  <si>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</si>
  <si>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</si>
  <si>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</si>
  <si>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</si>
  <si>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</si>
  <si>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</si>
  <si>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</si>
  <si>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</si>
  <si>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</si>
  <si>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</si>
  <si>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</si>
  <si>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</si>
  <si>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</si>
  <si>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</si>
  <si>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</si>
  <si>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</si>
  <si>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</si>
  <si>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</si>
  <si>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</si>
  <si>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</si>
  <si>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</si>
  <si>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</si>
  <si>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</si>
  <si>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</si>
  <si>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</si>
  <si>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</si>
  <si>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</si>
  <si>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</si>
  <si>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</si>
  <si>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</si>
  <si>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</si>
  <si>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</si>
  <si>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</si>
  <si>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</si>
  <si>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</si>
  <si>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</si>
  <si>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</si>
  <si>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</si>
  <si>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</si>
  <si>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</si>
  <si>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</si>
  <si>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</si>
  <si>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</si>
  <si>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</si>
  <si>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</si>
  <si>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</si>
  <si>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</si>
  <si>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</si>
  <si>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</si>
  <si>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</si>
  <si>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</si>
  <si>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</si>
  <si>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</si>
  <si>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</si>
  <si>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</si>
  <si>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</si>
  <si>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</si>
  <si>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</si>
  <si>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</si>
  <si>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</si>
  <si>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</si>
  <si>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</si>
  <si>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</si>
  <si>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</si>
  <si>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</si>
  <si>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</si>
  <si>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</si>
  <si>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</si>
  <si>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</si>
  <si>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</si>
  <si>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</si>
  <si>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</si>
  <si>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</si>
  <si>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</si>
  <si>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</si>
  <si>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</si>
  <si>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</si>
  <si>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</si>
  <si>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</si>
  <si>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</si>
  <si>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</si>
  <si>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</si>
  <si>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</si>
  <si>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</si>
  <si>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</si>
  <si>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</si>
  <si>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</si>
  <si>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</si>
  <si>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</si>
  <si>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</si>
  <si>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</si>
  <si>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</si>
  <si>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</si>
  <si>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</si>
  <si>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</si>
  <si>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</si>
  <si>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</si>
  <si>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</si>
  <si>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</si>
  <si>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</si>
  <si>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</si>
  <si>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</si>
  <si>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</si>
  <si>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</si>
  <si>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</si>
  <si>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</si>
  <si>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</si>
  <si>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</si>
  <si>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</si>
  <si>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</si>
  <si>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</si>
  <si>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</si>
  <si>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</si>
  <si>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</si>
  <si>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</si>
  <si>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</si>
  <si>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</si>
  <si>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</si>
  <si>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</si>
  <si>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</si>
  <si>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</si>
  <si>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</si>
  <si>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</si>
  <si>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</si>
  <si>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</si>
  <si>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</si>
  <si>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</si>
  <si>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</si>
  <si>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</si>
  <si>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</si>
  <si>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</si>
  <si>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</si>
  <si>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</si>
  <si>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</si>
  <si>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</si>
  <si>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</si>
  <si>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</si>
  <si>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</si>
  <si>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</si>
  <si>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</si>
  <si>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</si>
  <si>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</si>
  <si>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</si>
  <si>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</si>
  <si>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</si>
  <si>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</si>
  <si>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</si>
  <si>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</si>
  <si>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</si>
  <si>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</si>
  <si>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</si>
  <si>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</si>
  <si>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</si>
  <si>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</si>
  <si>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</si>
  <si>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</si>
  <si>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</si>
  <si>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</si>
  <si>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</si>
  <si>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</si>
  <si>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</si>
  <si>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</si>
  <si>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</si>
  <si>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</si>
  <si>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</si>
  <si>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</si>
  <si>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</si>
  <si>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</si>
  <si>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</si>
  <si>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</si>
  <si>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</si>
  <si>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</si>
  <si>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</si>
  <si>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</si>
  <si>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</si>
  <si>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</si>
  <si>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</si>
  <si>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</si>
  <si>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</si>
  <si>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</si>
  <si>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</si>
  <si>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</si>
  <si>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</si>
  <si>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</si>
  <si>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</si>
  <si>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</si>
  <si>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</si>
  <si>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</si>
  <si>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</si>
  <si>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</si>
  <si>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</si>
  <si>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</si>
  <si>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</si>
  <si>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</si>
  <si>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</si>
  <si>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</si>
  <si>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</si>
  <si>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</si>
  <si>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</si>
  <si>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</si>
  <si>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</si>
  <si>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</si>
  <si>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</si>
  <si>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</si>
  <si>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</si>
  <si>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</si>
  <si>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</si>
  <si>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</si>
  <si>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</si>
  <si>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</si>
  <si>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</si>
  <si>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</si>
  <si>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</si>
  <si>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</si>
  <si>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</si>
  <si>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</si>
  <si>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</si>
  <si>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</si>
  <si>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</si>
  <si>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</si>
  <si>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</si>
  <si>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</si>
  <si>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</si>
  <si>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</si>
  <si>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</si>
  <si>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</si>
  <si>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</si>
  <si>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</si>
  <si>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</si>
  <si>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</si>
  <si>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</si>
  <si>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</si>
  <si>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</si>
  <si>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</si>
  <si>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</si>
  <si>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</si>
  <si>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</si>
  <si>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</si>
  <si>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</si>
  <si>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</si>
  <si>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</si>
  <si>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</si>
  <si>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</si>
  <si>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</si>
  <si>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</si>
  <si>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</si>
  <si>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</si>
  <si>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</si>
  <si>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</si>
  <si>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</si>
  <si>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</si>
  <si>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</si>
  <si>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</si>
  <si>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</si>
  <si>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</si>
  <si>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</si>
  <si>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</si>
  <si>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</si>
  <si>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</si>
  <si>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</si>
  <si>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</si>
  <si>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</si>
  <si>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</si>
  <si>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</si>
  <si>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</si>
  <si>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</si>
  <si>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</si>
  <si>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</si>
  <si>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</si>
  <si>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</si>
  <si>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</si>
  <si>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</si>
  <si>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</si>
  <si>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</si>
  <si>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</si>
  <si>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</si>
  <si>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</si>
  <si>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</si>
  <si>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</si>
  <si>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</si>
  <si>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</si>
  <si>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</si>
  <si>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</si>
  <si>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</si>
  <si>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</si>
  <si>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</si>
  <si>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</si>
  <si>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</si>
  <si>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</si>
  <si>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</si>
  <si>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</si>
  <si>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</si>
  <si>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</si>
  <si>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</si>
  <si>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</si>
  <si>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</si>
  <si>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</si>
  <si>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</si>
  <si>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</si>
  <si>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</si>
  <si>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</si>
  <si>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</si>
  <si>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</si>
  <si>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</si>
  <si>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</si>
  <si>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</si>
  <si>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</si>
  <si>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</si>
  <si>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</si>
  <si>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</si>
  <si>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</si>
  <si>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</si>
  <si>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</si>
  <si>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</si>
  <si>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</si>
  <si>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</si>
  <si>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</si>
  <si>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</si>
  <si>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</si>
  <si>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</si>
  <si>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</si>
  <si>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</si>
  <si>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</si>
  <si>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</si>
  <si>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</si>
  <si>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</si>
  <si>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</si>
  <si>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</si>
  <si>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</si>
  <si>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</si>
  <si>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</si>
  <si>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</si>
  <si>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</si>
  <si>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</si>
  <si>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</si>
  <si>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</si>
  <si>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</si>
  <si>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</si>
  <si>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</si>
  <si>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</si>
  <si>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</si>
  <si>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</si>
  <si>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</si>
  <si>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</si>
  <si>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</si>
  <si>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</si>
  <si>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</si>
  <si>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</si>
  <si>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</si>
  <si>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</si>
  <si>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</si>
  <si>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</si>
  <si>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</si>
  <si>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</si>
  <si>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</si>
  <si>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</si>
  <si>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</si>
  <si>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</si>
  <si>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</si>
  <si>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</si>
  <si>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</si>
  <si>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</si>
  <si>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</si>
  <si>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</si>
  <si>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</si>
  <si>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</si>
  <si>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</si>
  <si>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</si>
  <si>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</si>
  <si>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</si>
  <si>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</si>
  <si>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</si>
  <si>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</si>
  <si>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</si>
  <si>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</si>
  <si>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</si>
  <si>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</si>
  <si>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</si>
  <si>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</si>
  <si>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</si>
  <si>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</si>
  <si>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</si>
  <si>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</si>
  <si>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</si>
  <si>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</si>
  <si>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</si>
  <si>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</si>
  <si>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</si>
  <si>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</si>
  <si>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</si>
  <si>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</si>
  <si>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</si>
  <si>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</si>
  <si>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</si>
  <si>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</si>
  <si>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</si>
  <si>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</si>
  <si>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</si>
  <si>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</si>
  <si>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</si>
  <si>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</si>
  <si>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</si>
  <si>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</si>
  <si>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</si>
  <si>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</si>
  <si>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</si>
  <si>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</si>
  <si>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</si>
  <si>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</si>
  <si>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</si>
  <si>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</si>
  <si>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</si>
  <si>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</si>
  <si>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</si>
  <si>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</si>
  <si>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</si>
  <si>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</si>
  <si>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</si>
  <si>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</si>
  <si>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</si>
  <si>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</si>
  <si>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</si>
  <si>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</si>
  <si>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</si>
  <si>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</si>
  <si>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</si>
  <si>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</si>
  <si>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</si>
  <si>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</si>
  <si>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</si>
  <si>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</si>
  <si>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</si>
  <si>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</si>
  <si>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</si>
  <si>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</si>
  <si>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</si>
  <si>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</si>
  <si>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</si>
  <si>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</si>
  <si>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</si>
  <si>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</si>
  <si>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</si>
  <si>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</si>
  <si>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</si>
  <si>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</si>
  <si>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</si>
  <si>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</si>
  <si>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</si>
  <si>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</si>
  <si>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</si>
  <si>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</si>
  <si>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</si>
  <si>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</si>
  <si>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</si>
  <si>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</si>
  <si>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</si>
  <si>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</si>
  <si>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</si>
  <si>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</si>
  <si>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</si>
  <si>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</si>
  <si>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</si>
  <si>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</si>
  <si>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</si>
  <si>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</si>
  <si>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</si>
  <si>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</si>
  <si>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</si>
  <si>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</si>
  <si>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</si>
  <si>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</si>
  <si>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</si>
  <si>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</si>
  <si>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</si>
  <si>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</si>
  <si>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</si>
  <si>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</si>
  <si>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</si>
  <si>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</si>
  <si>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</si>
  <si>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</si>
  <si>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</si>
  <si>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</si>
  <si>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</si>
  <si>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</si>
  <si>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</si>
  <si>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</si>
  <si>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</si>
  <si>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</si>
  <si>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</si>
  <si>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</si>
  <si>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</si>
  <si>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</si>
  <si>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</si>
  <si>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</si>
  <si>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</si>
  <si>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</si>
  <si>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</si>
  <si>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</si>
  <si>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</si>
  <si>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</si>
  <si>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</si>
  <si>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</si>
  <si>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</si>
  <si>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</si>
  <si>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</si>
  <si>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</si>
  <si>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</si>
  <si>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</si>
  <si>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</si>
  <si>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</si>
  <si>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</si>
  <si>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</si>
  <si>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</si>
  <si>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</si>
  <si>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</si>
  <si>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</si>
  <si>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</si>
  <si>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</si>
  <si>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</si>
  <si>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</si>
  <si>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</si>
  <si>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</si>
  <si>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</si>
  <si>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</si>
  <si>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</si>
  <si>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</si>
  <si>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</si>
  <si>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</si>
  <si>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</si>
  <si>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</si>
  <si>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</si>
  <si>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</si>
  <si>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</si>
  <si>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</si>
  <si>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</si>
  <si>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</si>
  <si>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</si>
  <si>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</si>
  <si>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</si>
  <si>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</si>
  <si>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</si>
  <si>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</si>
  <si>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</si>
  <si>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</si>
  <si>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</si>
  <si>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</si>
  <si>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</si>
  <si>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</si>
  <si>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</si>
  <si>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</si>
  <si>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</si>
  <si>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</si>
  <si>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</si>
  <si>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</si>
  <si>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</si>
  <si>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</si>
  <si>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</si>
  <si>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</si>
  <si>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</si>
  <si>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</si>
  <si>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</si>
  <si>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</si>
  <si>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</si>
  <si>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</si>
  <si>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</si>
  <si>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</si>
  <si>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</si>
  <si>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</si>
  <si>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</si>
  <si>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</si>
  <si>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</si>
  <si>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</si>
  <si>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</si>
  <si>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</si>
  <si>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</si>
  <si>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</si>
  <si>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</si>
  <si>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</si>
  <si>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</si>
  <si>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</si>
  <si>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</si>
  <si>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</si>
  <si>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</si>
  <si>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</si>
  <si>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</si>
  <si>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</si>
  <si>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</si>
  <si>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</si>
  <si>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</si>
  <si>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</si>
  <si>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</si>
  <si>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</si>
  <si>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</si>
  <si>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</si>
  <si>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</si>
  <si>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</si>
  <si>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</si>
  <si>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</si>
  <si>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</si>
  <si>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</si>
  <si>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</si>
  <si>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</si>
  <si>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</si>
  <si>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</si>
  <si>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</si>
  <si>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</si>
  <si>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</si>
  <si>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</si>
  <si>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</si>
  <si>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</si>
  <si>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</si>
  <si>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</si>
  <si>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</si>
  <si>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</si>
  <si>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</si>
  <si>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</si>
  <si>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</si>
  <si>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</si>
  <si>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</si>
  <si>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</si>
  <si>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</si>
  <si>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</si>
  <si>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</si>
  <si>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</si>
  <si>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</si>
  <si>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</si>
  <si>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</si>
  <si>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</si>
  <si>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</si>
  <si>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</si>
  <si>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</si>
  <si>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</si>
  <si>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</si>
  <si>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</si>
  <si>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</si>
  <si>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</si>
  <si>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</si>
  <si>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</si>
  <si>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</si>
  <si>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</si>
  <si>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</si>
  <si>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</si>
  <si>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</si>
  <si>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</si>
  <si>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</si>
  <si>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</si>
  <si>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</si>
  <si>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</si>
  <si>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</si>
  <si>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</si>
  <si>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</si>
  <si>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</si>
  <si>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</si>
  <si>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</si>
  <si>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</si>
  <si>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</si>
  <si>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</si>
  <si>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</si>
  <si>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</si>
  <si>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</si>
  <si>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</si>
  <si>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</si>
  <si>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</si>
  <si>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</si>
  <si>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</si>
  <si>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</si>
  <si>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</si>
  <si>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</si>
  <si>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</si>
  <si>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</si>
  <si>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</si>
  <si>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</si>
  <si>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</si>
  <si>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</si>
  <si>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</si>
  <si>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</si>
  <si>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</si>
  <si>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</si>
  <si>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</si>
  <si>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</si>
  <si>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</si>
  <si>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</si>
  <si>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</si>
  <si>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</si>
  <si>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</si>
  <si>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</si>
  <si>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</si>
  <si>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</si>
  <si>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</si>
  <si>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</si>
  <si>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</si>
  <si>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</si>
  <si>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</si>
  <si>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</si>
  <si>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</si>
  <si>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</si>
  <si>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</si>
  <si>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</si>
  <si>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</si>
  <si>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</si>
  <si>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</si>
  <si>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</si>
  <si>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</si>
  <si>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</si>
  <si>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</si>
  <si>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</si>
  <si>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</si>
  <si>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</si>
  <si>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</si>
  <si>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</si>
  <si>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</si>
  <si>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</si>
  <si>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</si>
  <si>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</si>
  <si>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</si>
  <si>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</si>
  <si>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</si>
  <si>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</si>
  <si>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</si>
  <si>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</si>
  <si>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</si>
  <si>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</si>
  <si>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</si>
  <si>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</si>
  <si>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</si>
  <si>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</si>
  <si>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</si>
  <si>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</si>
  <si>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</si>
  <si>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</si>
  <si>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</si>
  <si>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</si>
  <si>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</si>
  <si>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</si>
  <si>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</si>
  <si>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</si>
  <si>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</si>
  <si>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</si>
  <si>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</si>
  <si>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</si>
  <si>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</si>
  <si>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</si>
  <si>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</si>
  <si>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</si>
  <si>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</si>
  <si>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</si>
  <si>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</si>
  <si>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</si>
  <si>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</si>
  <si>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</si>
  <si>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</si>
  <si>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</si>
  <si>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</si>
  <si>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</si>
  <si>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</si>
  <si>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</si>
  <si>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</si>
  <si>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</si>
  <si>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</si>
  <si>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</si>
  <si>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</si>
  <si>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</si>
  <si>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</si>
  <si>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</si>
  <si>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</si>
  <si>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</si>
  <si>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</si>
  <si>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</si>
  <si>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</si>
  <si>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</si>
  <si>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</si>
  <si>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</si>
  <si>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</si>
  <si>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</si>
  <si>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</si>
  <si>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</si>
  <si>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</si>
  <si>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</si>
  <si>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</si>
  <si>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</si>
  <si>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</si>
  <si>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</si>
  <si>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</si>
  <si>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</si>
  <si>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</si>
  <si>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</si>
  <si>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</si>
  <si>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</si>
  <si>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</si>
  <si>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</si>
  <si>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</si>
  <si>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</si>
  <si>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</si>
  <si>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</si>
  <si>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</si>
  <si>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</si>
  <si>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</si>
  <si>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</si>
  <si>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</si>
  <si>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</si>
  <si>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</si>
  <si>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</si>
  <si>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</si>
  <si>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</si>
  <si>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</si>
  <si>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</si>
  <si>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</si>
  <si>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</si>
  <si>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</si>
  <si>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</si>
  <si>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</si>
  <si>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</si>
  <si>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</si>
  <si>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</si>
  <si>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</si>
  <si>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</si>
  <si>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</si>
  <si>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</si>
  <si>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</si>
  <si>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</si>
  <si>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</si>
  <si>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</si>
  <si>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</si>
  <si>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</si>
  <si>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</si>
  <si>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</si>
  <si>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</si>
  <si>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</si>
  <si>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</si>
  <si>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</si>
  <si>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</si>
  <si>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</si>
  <si>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</si>
  <si>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</si>
  <si>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</si>
  <si>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</si>
  <si>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</si>
  <si>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</si>
  <si>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</si>
  <si>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</si>
  <si>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</si>
  <si>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</si>
  <si>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</si>
  <si>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</si>
  <si>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</si>
  <si>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</si>
  <si>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</si>
  <si>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</si>
  <si>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</si>
  <si>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</si>
  <si>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</si>
  <si>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</si>
  <si>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</si>
  <si>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</si>
  <si>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</si>
  <si>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</si>
  <si>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</si>
  <si>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</si>
  <si>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</si>
  <si>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</si>
  <si>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</si>
  <si>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</si>
  <si>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</si>
  <si>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</si>
  <si>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</si>
  <si>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</si>
  <si>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</si>
  <si>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</si>
  <si>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</si>
  <si>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</si>
  <si>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</si>
  <si>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</si>
  <si>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</si>
  <si>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</si>
  <si>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</si>
  <si>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</si>
  <si>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</si>
  <si>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</si>
  <si>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</si>
  <si>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</si>
  <si>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</si>
  <si>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</si>
  <si>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</si>
  <si>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</si>
  <si>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</si>
  <si>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</si>
  <si>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</si>
  <si>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</si>
  <si>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</si>
  <si>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</si>
  <si>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</si>
  <si>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</si>
  <si>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</si>
  <si>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</si>
  <si>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</si>
  <si>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</si>
  <si>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</si>
  <si>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</si>
  <si>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</si>
  <si>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</si>
  <si>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</si>
  <si>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</si>
  <si>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</si>
  <si>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</si>
  <si>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</si>
  <si>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</si>
  <si>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</si>
  <si>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</si>
  <si>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</si>
  <si>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</si>
  <si>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</si>
  <si>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</si>
  <si>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</si>
  <si>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</si>
  <si>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</si>
  <si>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</si>
  <si>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</si>
  <si>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</si>
  <si>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</si>
  <si>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</si>
  <si>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</si>
  <si>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</si>
  <si>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</si>
  <si>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</si>
  <si>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</si>
  <si>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</si>
  <si>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</si>
  <si>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</si>
  <si>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</si>
  <si>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</si>
  <si>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</si>
  <si>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</si>
  <si>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</si>
  <si>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</si>
  <si>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</si>
  <si>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</si>
  <si>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</si>
  <si>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</si>
  <si>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</si>
  <si>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</si>
  <si>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</si>
  <si>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</si>
  <si>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</si>
  <si>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</si>
  <si>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</si>
  <si>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</si>
  <si>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</si>
  <si>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</si>
  <si>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</si>
  <si>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</si>
  <si>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</si>
  <si>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</si>
  <si>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</si>
  <si>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</si>
  <si>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</si>
  <si>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</si>
  <si>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</si>
  <si>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</si>
  <si>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</si>
  <si>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</si>
  <si>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</si>
  <si>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</si>
  <si>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</si>
  <si>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</si>
  <si>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</si>
  <si>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</si>
  <si>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</si>
  <si>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</si>
  <si>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</si>
  <si>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</si>
  <si>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</si>
  <si>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</si>
  <si>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</si>
  <si>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</si>
  <si>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</si>
  <si>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</si>
  <si>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</si>
  <si>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</si>
  <si>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</si>
  <si>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</si>
  <si>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</si>
  <si>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</si>
  <si>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</si>
  <si>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</si>
  <si>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</si>
  <si>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</si>
  <si>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</si>
  <si>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</si>
  <si>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</si>
  <si>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</si>
  <si>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</si>
  <si>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</si>
  <si>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</si>
  <si>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</si>
  <si>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</si>
  <si>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</si>
  <si>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</si>
  <si>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</si>
  <si>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</si>
  <si>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</si>
  <si>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</si>
  <si>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</si>
  <si>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</si>
  <si>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</si>
  <si>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</si>
  <si>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</si>
  <si>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</si>
  <si>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</si>
  <si>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</si>
  <si>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</si>
  <si>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</si>
  <si>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</si>
  <si>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</si>
  <si>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</si>
  <si>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</si>
  <si>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</si>
  <si>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</si>
  <si>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</si>
  <si>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</si>
  <si>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</si>
  <si>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</si>
  <si>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</si>
  <si>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</si>
  <si>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</si>
  <si>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</si>
  <si>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</si>
  <si>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</si>
  <si>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</si>
  <si>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</si>
  <si>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</si>
  <si>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</si>
  <si>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</si>
  <si>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</si>
  <si>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</si>
  <si>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</si>
  <si>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</si>
  <si>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</si>
  <si>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</si>
  <si>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</si>
  <si>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</si>
  <si>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</si>
  <si>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</si>
  <si>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</si>
  <si>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</si>
  <si>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</si>
  <si>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</si>
  <si>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</si>
  <si>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</si>
  <si>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</si>
  <si>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</si>
  <si>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</si>
  <si>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</si>
  <si>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</si>
  <si>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</si>
  <si>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</si>
  <si>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</si>
  <si>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</si>
  <si>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</si>
  <si>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</si>
  <si>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</si>
  <si>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</si>
  <si>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</si>
  <si>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</si>
  <si>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</si>
  <si>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</si>
  <si>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</si>
  <si>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</si>
  <si>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</si>
  <si>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</si>
  <si>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</si>
  <si>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</si>
  <si>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</si>
  <si>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</si>
  <si>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</si>
  <si>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</si>
  <si>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</si>
  <si>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</si>
  <si>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</si>
  <si>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</si>
  <si>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</si>
  <si>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</si>
  <si>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</si>
  <si>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</si>
  <si>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</si>
  <si>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</si>
  <si>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</si>
  <si>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</si>
  <si>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</si>
  <si>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</si>
  <si>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</si>
  <si>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</si>
  <si>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</si>
  <si>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</si>
  <si>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</si>
  <si>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</si>
  <si>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</si>
  <si>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</si>
  <si>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</si>
  <si>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</si>
  <si>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</si>
  <si>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</si>
  <si>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</si>
  <si>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</si>
  <si>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</si>
  <si>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</si>
  <si>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</si>
  <si>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</si>
  <si>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</si>
  <si>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</si>
  <si>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</si>
  <si>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</si>
  <si>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</si>
  <si>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</si>
  <si>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</si>
  <si>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</si>
  <si>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</si>
  <si>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</si>
  <si>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</si>
  <si>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</si>
  <si>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</si>
  <si>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</si>
  <si>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</si>
  <si>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</si>
  <si>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</si>
  <si>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</si>
  <si>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</si>
  <si>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</si>
  <si>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</si>
  <si>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</si>
  <si>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</si>
  <si>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</si>
  <si>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</si>
  <si>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</si>
  <si>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</si>
  <si>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</si>
  <si>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</si>
  <si>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</si>
  <si>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</si>
  <si>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</si>
  <si>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</si>
  <si>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</si>
  <si>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</si>
  <si>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</si>
  <si>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</si>
  <si>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</si>
  <si>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</si>
  <si>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</si>
  <si>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</si>
  <si>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</si>
  <si>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</si>
  <si>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</si>
  <si>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</si>
  <si>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</si>
  <si>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</si>
  <si>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</si>
  <si>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</si>
  <si>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</si>
  <si>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</si>
  <si>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</si>
  <si>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</si>
  <si>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</si>
  <si>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</si>
  <si>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</si>
  <si>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</si>
  <si>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</si>
  <si>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</si>
  <si>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</si>
  <si>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</si>
  <si>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</si>
  <si>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</si>
  <si>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</si>
  <si>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</si>
  <si>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</si>
  <si>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</si>
  <si>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</si>
  <si>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</si>
  <si>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</si>
  <si>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</si>
  <si>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</si>
  <si>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</si>
  <si>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</si>
  <si>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</si>
  <si>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</si>
  <si>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</si>
  <si>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</si>
  <si>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</si>
  <si>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</si>
  <si>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</si>
  <si>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</si>
  <si>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</si>
  <si>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</si>
  <si>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</si>
  <si>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</si>
  <si>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</si>
  <si>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</si>
  <si>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</si>
  <si>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</si>
  <si>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</si>
  <si>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</si>
  <si>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</si>
  <si>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</si>
  <si>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</si>
  <si>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</si>
  <si>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</si>
  <si>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</si>
  <si>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</si>
  <si>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</si>
  <si>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</si>
  <si>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</si>
  <si>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</si>
  <si>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</si>
  <si>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</si>
  <si>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</si>
  <si>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</si>
  <si>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</si>
  <si>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</si>
  <si>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</si>
  <si>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</si>
  <si>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</si>
  <si>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</si>
  <si>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</si>
  <si>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</si>
  <si>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</si>
  <si>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</si>
  <si>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</si>
  <si>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</si>
  <si>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</si>
  <si>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</si>
  <si>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</si>
  <si>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</si>
  <si>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</si>
  <si>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</si>
  <si>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</si>
  <si>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</si>
  <si>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</si>
  <si>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</si>
  <si>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</si>
  <si>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</si>
  <si>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</si>
  <si>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</si>
  <si>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</si>
  <si>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</si>
  <si>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</si>
  <si>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</si>
  <si>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</si>
  <si>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</si>
  <si>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</si>
  <si>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</si>
  <si>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</si>
  <si>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</si>
  <si>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</si>
  <si>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</si>
  <si>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</si>
  <si>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</si>
  <si>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</si>
  <si>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</si>
  <si>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</si>
  <si>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</si>
  <si>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</si>
  <si>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</si>
  <si>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</si>
  <si>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</si>
  <si>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</si>
  <si>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</si>
  <si>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</si>
  <si>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</si>
  <si>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</si>
  <si>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</si>
  <si>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</si>
  <si>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</si>
  <si>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</si>
  <si>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</si>
  <si>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</si>
  <si>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</si>
  <si>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</si>
  <si>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</si>
  <si>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</si>
  <si>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</si>
  <si>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</si>
  <si>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</si>
  <si>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</si>
  <si>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</si>
  <si>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</si>
  <si>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</si>
  <si>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</si>
  <si>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</si>
  <si>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</si>
  <si>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</si>
  <si>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</si>
  <si>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</si>
  <si>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</si>
  <si>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</si>
  <si>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</si>
  <si>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</si>
  <si>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</si>
  <si>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</si>
  <si>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</si>
  <si>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</si>
  <si>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</si>
  <si>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</si>
  <si>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</si>
  <si>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</si>
  <si>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</si>
  <si>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</si>
  <si>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</si>
  <si>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</si>
  <si>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</si>
  <si>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</si>
  <si>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</si>
  <si>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</si>
  <si>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</si>
  <si>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</si>
  <si>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</si>
  <si>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</si>
  <si>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</si>
  <si>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</si>
  <si>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</si>
  <si>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</si>
  <si>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</si>
  <si>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</si>
  <si>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</si>
  <si>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</si>
  <si>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</si>
  <si>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</si>
  <si>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</si>
  <si>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</si>
  <si>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</si>
  <si>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</si>
  <si>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</si>
  <si>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</si>
  <si>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</si>
  <si>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</si>
  <si>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</si>
  <si>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</si>
  <si>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</si>
  <si>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</si>
  <si>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</si>
  <si>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</si>
  <si>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</si>
  <si>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</si>
  <si>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</si>
  <si>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</si>
  <si>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</si>
  <si>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</si>
  <si>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</si>
  <si>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</si>
  <si>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</si>
  <si>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</si>
  <si>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</si>
  <si>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</si>
  <si>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</si>
  <si>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</si>
  <si>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</si>
  <si>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</si>
  <si>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</si>
  <si>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</si>
  <si>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</si>
  <si>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</si>
  <si>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</si>
  <si>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</si>
  <si>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</si>
  <si>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</si>
  <si>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</si>
  <si>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</si>
  <si>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</si>
  <si>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</si>
  <si>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</si>
  <si>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</si>
  <si>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</si>
  <si>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</si>
  <si>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</si>
  <si>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</si>
  <si>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</si>
  <si>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</si>
  <si>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</si>
  <si>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</si>
  <si>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</si>
  <si>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</si>
  <si>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</si>
  <si>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</si>
  <si>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</si>
  <si>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</si>
  <si>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</si>
  <si>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</si>
  <si>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</si>
  <si>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</si>
  <si>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</si>
  <si>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</si>
  <si>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</si>
  <si>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</si>
  <si>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</si>
  <si>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</si>
  <si>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</si>
  <si>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</si>
  <si>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</si>
  <si>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</si>
  <si>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</si>
  <si>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</si>
  <si>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</si>
  <si>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</si>
  <si>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</si>
  <si>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</si>
  <si>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</si>
  <si>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</si>
  <si>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</si>
  <si>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</si>
  <si>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</si>
  <si>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</si>
  <si>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</si>
  <si>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</si>
  <si>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</si>
  <si>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</si>
  <si>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</si>
  <si>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</si>
  <si>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</si>
  <si>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</si>
  <si>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</si>
  <si>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</si>
  <si>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</si>
  <si>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</si>
  <si>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</si>
  <si>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</si>
  <si>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</si>
  <si>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</si>
  <si>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</si>
  <si>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</si>
  <si>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</si>
  <si>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</si>
  <si>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</si>
  <si>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</si>
  <si>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</si>
  <si>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</si>
  <si>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</si>
  <si>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</si>
  <si>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</si>
  <si>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</si>
  <si>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</si>
  <si>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</si>
  <si>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</si>
  <si>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</si>
  <si>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</si>
  <si>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</si>
  <si>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</si>
  <si>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</si>
  <si>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</si>
  <si>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</si>
  <si>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</si>
  <si>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</si>
  <si>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</si>
  <si>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</si>
  <si>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</si>
  <si>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</si>
  <si>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</si>
  <si>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</si>
  <si>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</si>
  <si>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</si>
  <si>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</si>
  <si>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</si>
  <si>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</si>
  <si>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</si>
  <si>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</si>
  <si>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</si>
  <si>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</si>
  <si>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</si>
  <si>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</si>
  <si>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</si>
  <si>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</si>
  <si>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</si>
  <si>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</si>
  <si>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</si>
  <si>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</si>
  <si>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</si>
  <si>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</si>
  <si>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</si>
  <si>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</si>
  <si>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</si>
  <si>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</si>
  <si>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</si>
  <si>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</si>
  <si>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</si>
  <si>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</si>
  <si>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</si>
  <si>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</si>
  <si>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</si>
  <si>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</si>
  <si>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</si>
  <si>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</si>
  <si>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</si>
  <si>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</si>
  <si>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</si>
  <si>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</si>
  <si>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</si>
  <si>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</si>
  <si>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</si>
  <si>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</si>
  <si>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</si>
  <si>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</si>
  <si>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</si>
  <si>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</si>
  <si>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</si>
  <si>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</si>
  <si>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</si>
  <si>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</si>
  <si>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</si>
  <si>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</si>
  <si>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</si>
  <si>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</si>
  <si>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</si>
  <si>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</si>
  <si>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</si>
  <si>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</si>
  <si>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</si>
  <si>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</si>
  <si>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</si>
  <si>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</si>
  <si>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</si>
  <si>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</si>
  <si>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</si>
  <si>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</si>
  <si>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</si>
  <si>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</si>
  <si>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</si>
  <si>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</si>
  <si>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</si>
  <si>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</si>
  <si>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</si>
  <si>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</si>
  <si>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</si>
  <si>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</si>
  <si>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</si>
  <si>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</si>
  <si>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</si>
  <si>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</si>
  <si>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</si>
  <si>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</si>
  <si>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</si>
  <si>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</si>
  <si>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</si>
  <si>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</si>
  <si>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</si>
  <si>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</si>
  <si>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</si>
  <si>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</si>
  <si>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</si>
  <si>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</si>
  <si>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</si>
  <si>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</si>
  <si>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</si>
  <si>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</si>
  <si>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</si>
  <si>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</si>
  <si>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</si>
  <si>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</si>
  <si>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</si>
  <si>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</si>
  <si>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</si>
  <si>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</si>
  <si>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</si>
  <si>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</si>
  <si>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</si>
  <si>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</si>
  <si>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</si>
  <si>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</si>
  <si>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</si>
  <si>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</si>
  <si>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</si>
  <si>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</si>
  <si>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</si>
  <si>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</si>
  <si>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</si>
  <si>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</si>
  <si>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</si>
  <si>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</si>
  <si>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</si>
  <si>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</si>
  <si>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</si>
  <si>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</si>
  <si>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</si>
  <si>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</si>
  <si>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</si>
  <si>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</si>
  <si>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</si>
  <si>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</si>
  <si>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</si>
  <si>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</si>
  <si>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</si>
  <si>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</si>
  <si>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</si>
  <si>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</si>
  <si>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</si>
  <si>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</si>
  <si>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</si>
  <si>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</si>
  <si>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</si>
  <si>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</si>
  <si>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</si>
  <si>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</si>
  <si>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</si>
  <si>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</si>
  <si>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</si>
  <si>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</si>
  <si>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</si>
  <si>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</si>
  <si>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</si>
  <si>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</si>
  <si>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</si>
  <si>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</si>
  <si>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</si>
  <si>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</si>
  <si>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</si>
  <si>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</si>
  <si>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</si>
  <si>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</si>
  <si>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</si>
  <si>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</si>
  <si>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</si>
  <si>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</si>
  <si>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</si>
  <si>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</si>
  <si>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</si>
  <si>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</si>
  <si>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</si>
  <si>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</si>
  <si>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</si>
  <si>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</si>
  <si>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</si>
  <si>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</si>
  <si>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</si>
  <si>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</si>
  <si>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</si>
  <si>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</si>
  <si>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</si>
  <si>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</si>
  <si>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</si>
  <si>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</si>
  <si>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</si>
  <si>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</si>
  <si>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</si>
  <si>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</si>
  <si>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</si>
  <si>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</si>
  <si>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</si>
  <si>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</si>
  <si>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</si>
  <si>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</si>
  <si>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</si>
  <si>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</si>
  <si>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</si>
  <si>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</si>
  <si>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</si>
  <si>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</si>
  <si>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</si>
  <si>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</si>
  <si>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</si>
  <si>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</si>
  <si>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</si>
  <si>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</si>
  <si>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</si>
  <si>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</si>
  <si>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</si>
  <si>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</si>
  <si>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</si>
  <si>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</si>
  <si>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</si>
  <si>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</si>
  <si>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</si>
  <si>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</si>
  <si>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</si>
  <si>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</si>
  <si>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</si>
  <si>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</si>
  <si>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</si>
  <si>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</si>
  <si>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</si>
  <si>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</si>
  <si>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</si>
  <si>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</si>
  <si>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</si>
  <si>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</si>
  <si>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</si>
  <si>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</si>
  <si>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</si>
  <si>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</si>
  <si>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</si>
  <si>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</si>
  <si>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</si>
  <si>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</si>
  <si>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</si>
  <si>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</si>
  <si>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</si>
  <si>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</si>
  <si>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</si>
  <si>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</si>
  <si>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</si>
  <si>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</si>
  <si>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</si>
  <si>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</si>
  <si>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</si>
  <si>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</si>
  <si>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</si>
  <si>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</si>
  <si>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</si>
  <si>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</si>
  <si>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</si>
  <si>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</si>
  <si>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</si>
  <si>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</si>
  <si>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</si>
  <si>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</si>
  <si>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</si>
  <si>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</si>
  <si>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</si>
  <si>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</si>
  <si>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</si>
  <si>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</si>
  <si>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</si>
  <si>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</si>
  <si>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</si>
  <si>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</si>
  <si>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</si>
  <si>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</si>
  <si>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</si>
  <si>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</si>
  <si>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</si>
  <si>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</si>
  <si>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</si>
  <si>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</si>
  <si>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</si>
  <si>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</si>
  <si>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</si>
  <si>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</si>
  <si>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</si>
  <si>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</si>
  <si>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</si>
  <si>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</si>
  <si>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</si>
  <si>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</si>
  <si>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</si>
  <si>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</si>
  <si>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</si>
  <si>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</si>
  <si>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</si>
  <si>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</si>
  <si>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</si>
  <si>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</si>
  <si>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</si>
  <si>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</si>
  <si>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</si>
  <si>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</si>
  <si>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</si>
  <si>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</si>
  <si>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</si>
  <si>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</si>
  <si>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</si>
  <si>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</si>
  <si>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</si>
  <si>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</si>
  <si>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</si>
  <si>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</si>
  <si>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</si>
  <si>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</si>
  <si>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</si>
  <si>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</si>
  <si>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</si>
  <si>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</si>
  <si>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</si>
  <si>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</si>
  <si>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</si>
  <si>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</si>
  <si>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</si>
  <si>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</si>
  <si>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</si>
  <si>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</si>
  <si>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</si>
  <si>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</si>
  <si>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</si>
  <si>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</si>
  <si>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</si>
  <si>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</si>
  <si>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</si>
  <si>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</si>
  <si>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</si>
  <si>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</si>
  <si>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</si>
  <si>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</si>
  <si>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</si>
  <si>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</si>
  <si>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</si>
  <si>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</si>
  <si>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</si>
  <si>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</si>
  <si>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</si>
  <si>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</si>
  <si>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</si>
  <si>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</si>
  <si>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</si>
  <si>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</si>
  <si>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</si>
  <si>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</si>
  <si>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</si>
  <si>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</si>
  <si>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</si>
  <si>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</si>
  <si>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</si>
  <si>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</si>
  <si>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</si>
  <si>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</si>
  <si>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</si>
  <si>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</si>
  <si>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</si>
  <si>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</si>
  <si>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</si>
  <si>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</si>
  <si>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</si>
  <si>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</si>
  <si>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</si>
  <si>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</si>
  <si>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</si>
  <si>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</si>
  <si>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</si>
  <si>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</si>
  <si>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</si>
  <si>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</si>
  <si>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</si>
  <si>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</si>
  <si>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</si>
  <si>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</si>
  <si>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</si>
  <si>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</si>
  <si>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</si>
  <si>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</si>
  <si>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</si>
  <si>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</si>
  <si>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</si>
  <si>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</si>
  <si>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</si>
  <si>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</si>
  <si>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</si>
  <si>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</si>
  <si>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</si>
  <si>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</si>
  <si>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</si>
  <si>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</si>
  <si>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</si>
  <si>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</si>
  <si>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</si>
  <si>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</si>
  <si>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</si>
  <si>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</si>
  <si>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</si>
  <si>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</si>
  <si>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</si>
  <si>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</si>
  <si>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</si>
  <si>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</si>
  <si>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</si>
  <si>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</si>
  <si>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</si>
  <si>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</si>
  <si>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</si>
  <si>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</si>
  <si>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</si>
  <si>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</si>
  <si>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</si>
  <si>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</si>
  <si>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</si>
  <si>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</si>
  <si>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</si>
  <si>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</si>
  <si>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</si>
  <si>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</si>
  <si>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</si>
  <si>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</si>
  <si>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</si>
  <si>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</si>
  <si>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</si>
  <si>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</si>
  <si>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</si>
  <si>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</si>
  <si>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</si>
  <si>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</si>
  <si>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</si>
  <si>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</si>
  <si>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</si>
  <si>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</si>
  <si>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</si>
  <si>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</si>
  <si>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</si>
  <si>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</si>
  <si>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</si>
  <si>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</si>
  <si>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</si>
  <si>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</si>
  <si>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</si>
  <si>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</si>
  <si>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</si>
  <si>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</si>
  <si>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</si>
  <si>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</si>
  <si>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</si>
  <si>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</si>
  <si>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</si>
  <si>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</si>
  <si>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</si>
  <si>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</si>
  <si>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</si>
  <si>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</si>
  <si>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</si>
  <si>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</si>
  <si>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</si>
  <si>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</si>
  <si>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</si>
  <si>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</si>
  <si>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</si>
  <si>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</si>
  <si>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</si>
  <si>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</si>
  <si>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</si>
  <si>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</si>
  <si>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</si>
  <si>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</si>
  <si>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</si>
  <si>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</si>
  <si>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</si>
  <si>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</si>
  <si>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</si>
  <si>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</si>
  <si>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</si>
  <si>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</si>
  <si>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</si>
  <si>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</si>
  <si>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</si>
  <si>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</si>
  <si>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</si>
  <si>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</si>
  <si>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</si>
  <si>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</si>
  <si>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</si>
  <si>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</si>
  <si>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</si>
  <si>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</si>
  <si>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</si>
  <si>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</si>
  <si>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</si>
  <si>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</si>
  <si>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</si>
  <si>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</si>
  <si>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</si>
  <si>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</si>
  <si>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</si>
  <si>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</si>
  <si>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</si>
  <si>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</si>
  <si>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</si>
  <si>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</si>
  <si>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</si>
  <si>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</si>
  <si>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</si>
  <si>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</si>
  <si>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</si>
  <si>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</si>
  <si>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</si>
  <si>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</si>
  <si>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</si>
  <si>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</si>
  <si>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</si>
  <si>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</si>
  <si>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</si>
  <si>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</si>
  <si>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</si>
  <si>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</si>
  <si>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</si>
  <si>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</si>
  <si>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</si>
  <si>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</si>
  <si>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</si>
  <si>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</si>
  <si>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</si>
  <si>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</si>
  <si>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</si>
  <si>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</si>
  <si>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</si>
  <si>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</si>
  <si>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</si>
  <si>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</si>
  <si>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</si>
  <si>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</si>
  <si>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</si>
  <si>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</si>
  <si>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</si>
  <si>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</si>
  <si>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</si>
  <si>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</si>
  <si>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</si>
  <si>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</si>
  <si>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</si>
  <si>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</si>
  <si>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</si>
  <si>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</si>
  <si>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</si>
  <si>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</si>
  <si>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</si>
  <si>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</si>
  <si>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</si>
  <si>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</si>
  <si>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</si>
  <si>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</si>
  <si>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</si>
  <si>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</si>
  <si>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</si>
  <si>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</si>
  <si>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</si>
  <si>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</si>
  <si>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</si>
  <si>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</si>
  <si>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</si>
  <si>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</si>
  <si>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</si>
  <si>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</si>
  <si>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</si>
  <si>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</si>
  <si>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</si>
  <si>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</si>
  <si>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</si>
  <si>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</si>
  <si>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</si>
  <si>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</si>
  <si>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</si>
  <si>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</si>
  <si>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</si>
  <si>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</si>
  <si>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</si>
  <si>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</si>
  <si>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</si>
  <si>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</si>
  <si>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</si>
  <si>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</si>
  <si>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</si>
  <si>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</si>
  <si>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</si>
  <si>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</si>
  <si>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</si>
  <si>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</si>
  <si>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</si>
  <si>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</si>
  <si>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</si>
  <si>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</si>
  <si>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</si>
  <si>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</si>
  <si>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</si>
  <si>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</si>
  <si>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</si>
  <si>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</si>
  <si>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</si>
  <si>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</si>
  <si>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</si>
  <si>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</si>
  <si>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</si>
  <si>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</si>
  <si>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</si>
  <si>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</si>
  <si>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</si>
  <si>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</si>
  <si>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</si>
  <si>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</si>
  <si>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</si>
  <si>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</si>
  <si>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</si>
  <si>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</si>
  <si>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</si>
  <si>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</si>
  <si>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</si>
  <si>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</si>
  <si>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</si>
  <si>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</si>
  <si>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</si>
  <si>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</si>
  <si>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</si>
  <si>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</si>
  <si>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</si>
  <si>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</si>
  <si>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</si>
  <si>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</si>
  <si>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</si>
  <si>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</si>
  <si>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</si>
  <si>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</si>
  <si>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</si>
  <si>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</si>
  <si>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</si>
  <si>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</si>
  <si>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</si>
  <si>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</si>
  <si>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</si>
  <si>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</si>
  <si>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</si>
  <si>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</si>
  <si>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</si>
  <si>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</si>
  <si>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</si>
  <si>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</si>
  <si>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</si>
  <si>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</si>
  <si>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</si>
  <si>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</si>
  <si>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</si>
  <si>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</si>
  <si>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</si>
  <si>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</si>
  <si>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</si>
  <si>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</si>
  <si>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</si>
  <si>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</si>
  <si>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</si>
  <si>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</si>
  <si>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</si>
  <si>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</si>
  <si>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</si>
  <si>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</si>
  <si>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</si>
  <si>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</si>
  <si>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</si>
  <si>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</si>
  <si>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</si>
  <si>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</si>
  <si>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</si>
  <si>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</si>
  <si>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</si>
  <si>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</si>
  <si>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</si>
  <si>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</si>
  <si>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</si>
  <si>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</si>
  <si>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</si>
  <si>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</si>
  <si>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</si>
  <si>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</si>
  <si>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</si>
  <si>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</si>
  <si>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</si>
  <si>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</si>
  <si>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</si>
  <si>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</si>
  <si>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</si>
  <si>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</si>
  <si>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</si>
  <si>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</si>
  <si>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</si>
  <si>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</si>
  <si>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</si>
  <si>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</si>
  <si>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</si>
  <si>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</si>
  <si>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</si>
  <si>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</si>
  <si>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</si>
  <si>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team facing amjor issue and other team on the way by PG</t>
  </si>
  <si>
    <t>PCM-20251104-00000746</t>
  </si>
  <si>
    <t>EM team on the way need 60 Min</t>
  </si>
  <si>
    <t>PCM-20251104-00000767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</si>
  <si>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</si>
  <si>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</si>
  <si>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</si>
  <si>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</si>
  <si>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</si>
  <si>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</si>
  <si>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PCM-20251104-00000757</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</si>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</sst>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7" dataDxfId="156" headerRowBorderDxfId="154" tableBorderDxfId="155" totalsRowBorderDxfId="153">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3" totalsRowShown="0" headerRowDxfId="48" dataDxfId="47" headerRowBorderDxfId="45" tableBorderDxfId="46" totalsRowBorderDxfId="44">
  <autoFilter ref="A1:L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302.45591689815046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45965.404342824077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45965.404342824077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45965.404342824077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45965.404342824077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45965.404342824077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45965.404342824077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45965.404342824077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45965.404342824077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45965.404342824077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45965.404342824077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45965.404342824077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45965.404342824077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45965.404342824077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45965.404342824077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45965.404342824077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45965.404342824077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45965.404342824077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45965.404342824077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45965.404342824077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45965.404342824077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45965.404342824077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45965.404342824077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45965.404342824077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45965.404342824077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45965.404342824077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45965.404342824077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45965.404342824077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45965.404342824077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45965.404342824077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45965.404342824077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45965.404342824077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45965.404342824077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45965.404342824077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45965.404342824077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45965.404342824077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45965.404342824077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45965.404342824077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45965.404342824077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45965.404342824077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45965.404342824077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45965.404342824077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45965.404342824077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45965.404342824077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45965.404342824077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45965.404342824077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45965.404342824077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45965.404342824077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45965.404342824077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45965.404342824077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45965.404342824077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45965.404342824077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45965.404342824077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45965.404342824077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45965.404342824077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45965.404342824077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45965.404342824077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45965.404342824077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45965.404342824077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45965.404342824077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45965.404342824077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45965.404342824077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45965.404342824077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45965.404342824077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45965.404342824077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45965.404342824077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45965.404342824077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45965.404342824077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45965.404342824077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45965.404342824077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45965.404342824077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45965.404342824077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45965.404342824077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45965.404342824077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45965.404342824077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45965.404342824077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45965.404342824077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45965.404342824077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45965.404342824077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45965.404342824077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45965.404342824077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45965.404342824077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45965.404342824077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45965.404342824077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45965.404342824077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45965.404342824077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45965.404342824077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45965.404342824077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45965.404342824077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45965.404342824077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45965.404342824077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45965.404342824077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45965.404342824077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45965.404342824077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45965.404342824077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45965.404342824077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45965.404342824077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45965.404342824077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45965.404342824077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45965.404342824077</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45965.404342824077</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selection activeCell="E6" sqref="E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140.40450486111513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6.6622594907457824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45965.404342824077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45965.404342824077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45965.404342824077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45965.404342824077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45965.404342824077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45965.404342824077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45965.404342824077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45965.404342824077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45965.404342824077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45965.404342824077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45965.404342824077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45965.404342824077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45965.404342824077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45965.404342824077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45965.404342824077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45965.404342824077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45965.404342824077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45965.404342824077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45965.404342824077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45965.404342824077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45965.404342824077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45965.404342824077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45965.404342824077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45965.404342824077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45965.404342824077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45965.404342824077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45965.404342824077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45965.404342824077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45965.404342824077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45965.404342824077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45965.404342824077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45965.404342824077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45965.404342824077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45965.404342824077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45965.404342824077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45965.404342824077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45965.404342824077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45965.404342824077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45965.404342824077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45965.404342824077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45965.404342824077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45965.404342824077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45965.404342824077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45965.404342824077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45965.404342824077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45965.404342824077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45965.404342824077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45965.404342824077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45965.404342824077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45965.404342824077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45965.404342824077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45965.404342824077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45965.404342824077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45965.404342824077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45965.404342824077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45965.404342824077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45965.404342824077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45965.404342824077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45965.404342824077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45965.404342824077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45965.404342824077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45965.404342824077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45965.404342824077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45965.404342824077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45965.404342824077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45965.404342824077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45965.404342824077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45965.404342824077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45965.404342824077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45965.404342824077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45965.404342824077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45965.404342824077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45965.404342824077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45965.404342824077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45965.404342824077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45965.404342824077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45965.404342824077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45965.404342824077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45965.404342824077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45965.404342824077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45965.404342824077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45965.404342824077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45965.404342824077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45965.404342824077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45965.404342824077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45965.404342824077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45965.404342824077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45965.404342824077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45965.404342824077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45965.404342824077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45965.404342824077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45965.404342824077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45965.404342824077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45965.404342824077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45965.404342824077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45965.404342824077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45965.404342824077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45965.404342824077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45965.404342824077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45965.404342824077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45965.404342824077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45965.404342824077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45965.404342824077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45965.404342824077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45965.404342824077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45965.404342824077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45965.404342824077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45965.404342824077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45965.404342824077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45965.404342824077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45965.404342824077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45965.404342824077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45965.404342824077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45965.404342824077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45965.404342824077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60"/>
      <c r="B120" s="161" t="str">
        <f>IFERROR(VLOOKUP(D120,DB!A:K,11,0),"")</f>
        <v/>
      </c>
      <c r="C120" s="161"/>
      <c r="D120" s="161"/>
      <c r="E120" s="162"/>
      <c r="F120" s="163"/>
      <c r="G120" s="164">
        <f ca="1">IFERROR(NOW()-F120,"-")</f>
        <v>45965.404342824077</v>
      </c>
      <c r="H120" s="163"/>
      <c r="I120" s="161" t="str">
        <f>IFERROR(VLOOKUP(D120,DB!A:F,6,0),"")</f>
        <v/>
      </c>
      <c r="J120" s="161" t="str">
        <f>IFERROR(VLOOKUP(D120,DB!A:G,7,0),"")</f>
        <v/>
      </c>
      <c r="K120" s="165"/>
      <c r="L120" s="161" t="str">
        <f>IFERROR(VLOOKUP(D120,DB!A:I,9,0),"")</f>
        <v/>
      </c>
      <c r="M120" s="161"/>
      <c r="N120" s="161"/>
      <c r="O120" s="161"/>
      <c r="P120" s="161"/>
      <c r="Q120" s="161"/>
      <c r="R120" s="161"/>
      <c r="S120" s="161"/>
      <c r="T120" s="161"/>
      <c r="U120" s="161"/>
      <c r="V120" s="161"/>
      <c r="W120" s="161"/>
      <c r="X120" s="161"/>
      <c r="Y120" s="161"/>
      <c r="Z120" s="161"/>
      <c r="AA120" s="161"/>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61"/>
      <c r="AX120" s="161"/>
      <c r="AY120" s="161"/>
      <c r="AZ120" s="161"/>
      <c r="BA120" s="161"/>
      <c r="BB120" s="161"/>
      <c r="BC120" s="161"/>
      <c r="BD120" s="161"/>
      <c r="BE120" s="161"/>
      <c r="BF120" s="161"/>
      <c r="BG120" s="161"/>
      <c r="BH120" s="161"/>
      <c r="BI120" s="161"/>
      <c r="BJ120" s="161"/>
      <c r="BK120" s="161"/>
      <c r="BL120" s="161"/>
      <c r="BM120" s="161"/>
      <c r="BN120" s="161"/>
      <c r="BO120" s="161"/>
      <c r="BP120" s="161"/>
      <c r="BQ120" s="161"/>
      <c r="BR120" s="161"/>
      <c r="BS120" s="161"/>
      <c r="BT120" s="161"/>
      <c r="BU120" s="161"/>
      <c r="BV120" s="161"/>
      <c r="BW120" s="161"/>
      <c r="BX120" s="161"/>
      <c r="BY120" s="161"/>
      <c r="BZ120" s="161"/>
      <c r="CA120" s="161"/>
      <c r="CB120" s="161"/>
      <c r="CC120" s="161"/>
      <c r="CD120" s="161"/>
      <c r="CE120" s="161"/>
      <c r="CF120" s="161"/>
      <c r="CG120" s="161"/>
      <c r="CH120" s="161"/>
      <c r="CI120" s="161"/>
      <c r="CJ120" s="166"/>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45965.404342824077</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45965.404342824077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45965.404342824077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45965.404342824077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45965.404342824077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45965.404342824077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45965.404342824077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45965.404342824077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45965.404342824077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45965.404342824077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45965.404342824077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45965.404342824077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45965.404342824077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45965.404342824077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45965.404342824077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45965.404342824077</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45965.404342824077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45965.404342824077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45965.404342824077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45965.404342824077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45965.404342824077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45965.404342824077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45965.404342824077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45965.404342824077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45965.404342824077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45965.404342824077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45965.404342824077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45965.404342824077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45965.404342824077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45965.404342824077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45965.404342824077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45965.404342824077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45965.404342824077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45965.404342824077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45965.404342824077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45965.404342824077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45965.404342824077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45965.404342824077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45965.404342824077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45965.404342824077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45965.404342824077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45965.404342824077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45965.404342824077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45965.404342824077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45965.404342824077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45965.404342824077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45965.404342824077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45965.404342824077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45965.404342824077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45965.404342824077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45965.404342824077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45965.404342824077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45965.404342824077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45965.404342824077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45965.404342824077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45965.404342824077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45965.404342824077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45965.404342824077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45965.404342824077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45965.404342824077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45965.404342824077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45965.404342824077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45965.404342824077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45965.404342824077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45965.404342824077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45965.404342824077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45965.404342824077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45965.404342824077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45965.404342824077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45965.404342824077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45965.404342824077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45965.404342824077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45965.404342824077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45965.404342824077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45965.404342824077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45965.404342824077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45965.404342824077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45965.404342824077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45965.404342824077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45965.404342824077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45965.404342824077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45965.404342824077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45965.404342824077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45965.404342824077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45965.404342824077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45965.404342824077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45965.404342824077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45965.404342824077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45965.404342824077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45965.404342824077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45965.404342824077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45965.404342824077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45965.404342824077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45965.404342824077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45965.404342824077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45965.404342824077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45965.404342824077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45965.404342824077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45965.404342824077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45965.404342824077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45965.404342824077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45965.404342824077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45965.404342824077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45965.404342824077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45965.404342824077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45965.404342824077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45965.404342939815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45965.404342939815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45965.404342939815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45965.404342939815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45965.404342939815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45965.404342939815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45965.404342939815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45965.404342939815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45965.404342939815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45965.404342939815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45965.404342939815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45965.404342939815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45965.404342939815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45965.404342939815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45965.404342939815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45965.404342939815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45965.404342939815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45965.404342939815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45965.404342939815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45965.404342939815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45965.404342939815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45965.404342939815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45965.404342939815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45965.404342939815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45965.404342939815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45965.404342939815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45965.404342939815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45965.404342939815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45965.404342939815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45965.404342939815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45965.404342939815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45965.404342939815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45965.404342939815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45965.404342939815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45965.404342939815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45965.404342939815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45965.404342939815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45965.404342939815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45965.404342939815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45965.404342939815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45965.404342939815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45965.404342939815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45965.404342939815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45965.404342939815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45965.404342939815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45965.404342939815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45965.404342939815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45965.404342939815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45965.404342939815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45965.404342939815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45965.404342939815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45965.404342939815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45965.404342939815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45965.404342939815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45965.404342939815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45965.404342939815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45965.404342939815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45965.404342939815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45965.404342939815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45965.404342939815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45965.404342939815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45965.404342939815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45965.404342939815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45965.404342939815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45965.404342939815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45965.404342939815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45965.404342939815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45965.404342939815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45965.404342939815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45965.404342939815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45965.404342939815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45965.404342939815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45965.404342939815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45965.404342939815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45965.404342939815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45965.404342939815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45965.404342939815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45965.404342939815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45965.404342939815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45965.404342939815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45965.404342939815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45965.404342939815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45965.404342939815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45965.404342939815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45965.404342939815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45965.404342939815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45965.404342939815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45965.404342939815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45965.404342939815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45965.404342939815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45965.404342939815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45965.404342939815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45965.404342939815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45965.404342939815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45965.404342939815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45965.404342939815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45965.404342939815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45965.404342939815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45965.404342939815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45965.404342939815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45965.404342939815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45965.404342939815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45965.404342939815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45965.404342939815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45965.404342939815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45965.404342939815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45965.404342939815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45965.404342939815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45965.404342939815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45965.404342939815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45965.404342939815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45965.404342939815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45965.404342939815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45965.404342939815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45965.404342939815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45965.404342939815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45965.404342939815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45965.404342939815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45965.404342939815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45965.404342939815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45965.404342939815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45965.404342939815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45965.404342939815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45965.404342939815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45965.404342939815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45965.404342939815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45965.404342939815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45965.404342939815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45965.404342939815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45965.404342939815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45965.404342939815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45965.404342939815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45965.404342939815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45965.404342939815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45965.404342939815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45965.404342939815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45965.404342939815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45965.404342939815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45965.404342939815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45965.404342939815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45965.404342939815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45965.404342939815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45965.404342939815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45965.404342939815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45965.404342939815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45965.404342939815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45965.404342939815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45965.404342939815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45965.404342939815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45965.404342939815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45965.404342939815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45965.404342939815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45965.404342939815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45965.404342939815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45965.404342939815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45965.404342939815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45965.404342939815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45965.404342939815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45965.404342939815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45965.404342939815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45965.404342939815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45965.404342939815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45965.404342939815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45965.404342939815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45965.404342939815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45965.404342939815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45965.404342939815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45965.404342939815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45965.404342939815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45965.404342939815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45965.404342939815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45965.404342939815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45965.404342939815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45965.404342939815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45965.404342939815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45965.404342939815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45965.404342939815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45965.404342939815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45965.404342939815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45965.404342939815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45965.404342939815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45965.404342939815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45965.404342939815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45965.404342939815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45965.404342939815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45965.404342939815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45965.404342939815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45965.404342939815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45965.404342939815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45965.404342939815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45965.404342939815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45965.404342939815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45965.404342939815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45965.404342939815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45965.404342939815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45965.404342939815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45965.404342939815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45965.404342939815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45965.404342939815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45965.404342939815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45965.404342939815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45965.404342939815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45965.404342939815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45965.404342939815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45965.404342939815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45965.404342939815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45965.404342939815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45965.404342939815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45965.404342939815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45965.404342939815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45965.404342939815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45965.404342939815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45965.404342939815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45965.404342939815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45965.404342939815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45965.404342939815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45965.404342939815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45965.404342939815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45965.404342939815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45965.404342939815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45965.404342939815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45965.404342939815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45965.404342939815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45965.404342939815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45965.404342939815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45965.404342939815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45965.404342939815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45965.404342939815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45965.404342939815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45965.404342939815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45965.404342939815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45965.404342939815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45965.404342939815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45965.404342939815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45965.404342939815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45965.404342939815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45965.404342939815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45965.404342939815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45965.404342939815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45965.404342939815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45965.404342939815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45965.404342939815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45965.404342939815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45965.404342939815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45965.404342939815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45965.404342939815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45965.404342939815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45965.404342939815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45965.404342939815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45965.404342939815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45965.404342939815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45965.404342939815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45965.404342939815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45965.404342939815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45965.404342939815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45965.404342939815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45965.404342939815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45965.404342939815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45965.404342939815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45965.404342939815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45965.404342939815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45965.404342939815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45965.404342939815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45965.404342939815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45965.404342939815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45965.404342939815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45965.404342939815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45965.404342939815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45965.404342939815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45965.404342939815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45965.404342939815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45965.404342939815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45965.404342939815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45965.404342939815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45965.404342939815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45965.404342939815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45965.404342939815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45965.404342939815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45965.404342939815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45965.404342939815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45965.404342939815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45965.404342939815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45965.404342939815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45965.404342939815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45965.404342939815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45965.404342939815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45965.404342939815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45965.404342939815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45965.404342939815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45965.404342939815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45965.404342939815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45965.404342939815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45965.404342939815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45965.404342939815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45965.404342939815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45965.404342939815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45965.404342939815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45965.404342939815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45965.404342939815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45965.404342939815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45965.404342939815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45965.404342939815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45965.404342939815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45965.404342939815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45965.404342939815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45965.404342939815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45965.404342939815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45965.404342939815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45965.404342939815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45965.404342939815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45965.404342939815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45965.404342939815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45965.404342939815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45965.404342939815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45965.404342939815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45965.404342939815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45965.404342939815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45965.404342939815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45965.404342939815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45965.404342939815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45965.404342939815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45965.404342939815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45965.404342939815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45965.404342939815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45965.404342939815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45965.404342939815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45965.404342939815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45965.404342939815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45965.404342939815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45965.404342939815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45965.404342939815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45965.404342939815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45965.404342939815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45965.404342939815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45965.404342939815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45965.404342939815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45965.404342939815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45965.404342939815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45965.404342939815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45965.404342939815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45965.404342939815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45965.404342939815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45965.404342939815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45965.404342939815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45965.404342939815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45965.404342939815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45965.404342939815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45965.404342939815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45965.404342939815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45965.404342939815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45965.404342939815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45965.404342939815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45965.404342939815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45965.404342939815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45965.404342939815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45965.404342939815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45965.404342939815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45965.404342939815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45965.404342939815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45965.404342939815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45965.404342939815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45965.404342939815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45965.404342939815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45965.404342939815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45965.404342939815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45965.404342939815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45965.404342939815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45965.404342939815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45965.404342939815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45965.404342939815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45965.404342939815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45965.404342939815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45965.404342939815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45965.404342939815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45965.404342939815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45965.404342939815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45965.404342939815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45965.404342939815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45965.404342939815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45965.404342939815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45965.404342939815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45965.404342939815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45965.404342939815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45965.404342939815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45965.404342939815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45965.404342939815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45965.404342939815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45965.404342939815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45965.404342939815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45965.404342939815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45965.404342939815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45965.404342939815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45965.404342939815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45965.404342939815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45965.404342939815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45965.404342939815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45965.404342939815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45965.404342939815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45965.404342939815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45965.404342939815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45965.404342939815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45965.404342939815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45965.404342939815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45965.404342939815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45965.404342939815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45965.404342939815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45965.404342939815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45965.404342939815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45965.404342939815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45965.404342939815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45965.404342939815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45965.404342939815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45965.404342939815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45965.404342939815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45965.404342939815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45965.404342939815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45965.404342939815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45965.404342939815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45965.404342939815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45965.404342939815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45965.404342939815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45965.404342939815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45965.404342939815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45965.404342939815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45965.404342939815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45965.404342939815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45965.404342939815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45965.404342939815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45965.404342939815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45965.404342939815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45965.404342939815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45965.404342939815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45965.404342939815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45965.404342939815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45965.404342939815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45965.404342939815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45965.404342939815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45965.404342939815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45965.404342939815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45965.404342939815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45965.404342939815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45965.404342939815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45965.404342939815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45965.404342939815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45965.404342939815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45965.404342939815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45965.404342939815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45965.404342939815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45965.404342939815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45965.404342939815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45965.404342939815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45965.404342939815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45965.404342939815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45965.404342939815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45965.404342939815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45965.404342939815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45965.404342939815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45965.404342939815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45965.404342939815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45965.404342939815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45965.404342939815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45965.404342939815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45965.404342939815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45965.404342939815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45965.404342939815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45965.404342939815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45965.404342939815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45965.404342939815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45965.404342939815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45965.404342939815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45965.404342939815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45965.404342939815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45965.404342939815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45965.404342939815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45965.404342939815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45965.404342939815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45965.404342939815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45965.404342939815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45965.404342939815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45965.404342939815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45965.404342939815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45965.404342939815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45965.404342939815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45965.404342939815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45965.404342939815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45965.404342939815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45965.404342939815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45965.404342939815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45965.404342939815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45965.404342939815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45965.404342939815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45965.404342939815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45965.404342939815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45965.404342939815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45965.404342939815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45965.404342939815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45965.404342939815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45965.404342939815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45965.404342939815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45965.404342939815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45965.404342939815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45965.404342939815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45965.404342939815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45965.404342939815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45965.404342939815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45965.404342939815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45965.404342939815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45965.404342939815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45965.404342939815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45965.404342939815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45965.404342939815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45965.404342939815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45965.404342939815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45965.404342939815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45965.404342939815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45965.404342939815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45965.404342939815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45965.404342939815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45965.404342939815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45965.404342939815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45965.404342939815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45965.404342939815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45965.404342939815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45965.404342939815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45965.404342939815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45965.404342939815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45965.404342939815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45965.404342939815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45965.404342939815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45965.404342939815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45965.404342939815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45965.404342939815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45965.404342939815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45965.404342939815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45965.404342939815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45965.404342939815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45965.404342939815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45965.404342939815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45965.404342939815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45965.404342939815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45965.404342939815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45965.404342939815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45965.404342939815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45965.404342939815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45965.404342939815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45965.404342939815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45965.404342939815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45965.404342939815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45965.404342939815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45965.404342939815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45965.404342939815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45965.404342939815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45965.404342939815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45965.404342939815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45965.404342939815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45965.404342939815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45965.404342939815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45965.404342939815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45965.404342939815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45965.404342939815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45965.404342939815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45965.404342939815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45965.404342939815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45965.404342939815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45965.404342939815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45965.404342939815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45965.404342939815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45965.404342939815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45965.404342939815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45965.404342939815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45965.404342939815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45965.404342939815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45965.404342939815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45965.404342939815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45965.404342939815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45965.404342939815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45965.404342939815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45965.404342939815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45965.404342939815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45965.404342939815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45965.404342939815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45965.404342939815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45965.404342939815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45965.404342939815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45965.404342939815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45965.404342939815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45965.404342939815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45965.404342939815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45965.404342939815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45965.404342939815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45965.404342939815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45965.404342939815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45965.404342939815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45965.404342939815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45965.404342939815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45965.404342939815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45965.404342939815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45965.404342939815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45965.404342939815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45965.404342939815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45965.404342939815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45965.404342939815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45965.404342939815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45965.404342939815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45965.404342939815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45965.404342939815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45965.404342939815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45965.404342939815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45965.404342939815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45965.404342939815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45965.404342939815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45965.404342939815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45965.404342939815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45965.404342939815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45965.404342939815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45965.404342939815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45965.404342939815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45965.404342939815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45965.404342939815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45965.404342939815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45965.404342939815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45965.404342939815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45965.404342939815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45965.404342939815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45965.404342939815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45965.404342939815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45965.404342939815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45965.404342939815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45965.404342939815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45965.404342939815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45965.404342939815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45965.404342939815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45965.404342939815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45965.404342939815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45965.404342939815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45965.404342939815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45965.404342939815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45965.404342939815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45965.404342939815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45965.404342939815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45965.404342939815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45965.404342939815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45965.404342939815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45965.404342939815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45965.404342939815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45965.404342939815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45965.404342939815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45965.404342939815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45965.404342939815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45965.404342939815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45965.404342939815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45965.404342939815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45965.404342939815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45965.404342939815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45965.404342939815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45965.404342939815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45965.404342939815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45965.404342939815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45965.404342939815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45965.404342939815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45965.404342939815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45965.404342939815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45965.404342939815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45965.404342939815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45965.404342939815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45965.404342939815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45965.404342939815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45965.404342939815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45965.404342939815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45965.404342939815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45965.404342939815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45965.404342939815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45965.404342939815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45965.404342939815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45965.404342939815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45965.404342939815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45965.404342939815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45965.404342939815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45965.404342939815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45965.404342939815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45965.404342939815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45965.404342939815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45965.404342939815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45965.404342939815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45965.404342939815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45965.404342939815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45965.404342939815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45965.404342939815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45965.404342939815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45965.404342939815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45965.404342939815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45965.404342939815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45965.404342939815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45965.404342939815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45965.404342939815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45965.404342939815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45965.404342939815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45965.404342939815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45965.404342939815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45965.404342939815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45965.404342939815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45965.404342939815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45965.404342939815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45965.404342939815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45965.404342939815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45965.404342939815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45965.404342939815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45965.404342939815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45965.404342939815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45965.404342939815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45965.404342939815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45965.404342939815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45965.404342939815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45965.404342939815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45965.404342939815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45965.404342939815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45965.404342939815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45965.404342939815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45965.404342939815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45965.404342939815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45965.404342939815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45965.404342939815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45965.404342939815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45965.404342939815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45965.404342939815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45965.404342939815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45965.404342939815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45965.404342939815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45965.404342939815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45965.404342939815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45965.404342939815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45965.404342939815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45965.404342939815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45965.404342939815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45965.404342939815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45965.404342939815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45965.404342939815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45965.404342939815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45965.404342939815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45965.404342939815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45965.404342939815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45965.404342939815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45965.404342939815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45965.404342939815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45965.404342939815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45965.404342939815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45965.404342939815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45965.404342939815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45965.404342939815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45965.404342939815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45965.404342939815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45965.404342939815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45965.404342939815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45965.404342939815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45965.404342939815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45965.404342939815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45965.404342939815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45965.404342939815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45965.404342939815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45965.404342939815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45965.404342939815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45965.404342939815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45965.404342939815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45965.404342939815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45965.404342939815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45965.404342939815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45965.404342939815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45965.404342939815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45965.404342939815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45965.404342939815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45965.404342939815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45965.404342939815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45965.404342939815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45965.404342939815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45965.404342939815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45965.404342939815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45965.404342939815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45965.404342939815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45965.404342939815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45965.404342939815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45965.404342939815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45965.404342939815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45965.404342939815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45965.404342939815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45965.404342939815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45965.404342939815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45965.404342939815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45965.404342939815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45965.404342939815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45965.404342939815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45965.404342939815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45965.404342939815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45965.404342939815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45965.404342939815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45965.404342939815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45965.404342939815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45965.404342939815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45965.404342939815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45965.404342939815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45965.404342939815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45965.404342939815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45965.404342939815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45965.404342939815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45965.404342939815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45965.404342939815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45965.404342939815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45965.404342939815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45965.404342939815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45965.404342939815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45965.404342939815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45965.404342939815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45965.404342939815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45965.404342939815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45965.404342939815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45965.404342939815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45965.404342939815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45965.404342939815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45965.404342939815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45965.404342939815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45965.404342939815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45965.404342939815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45965.404342939815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45965.404342939815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45965.404342939815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45965.404342939815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45965.404342939815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45965.404342939815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45965.404342939815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45965.404342939815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45965.404342939815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45965.404342939815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45965.404342939815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45965.404342939815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45965.404342939815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45965.404342939815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45965.404342939815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45965.404342939815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45965.404342939815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45965.404342939815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45965.404342939815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45965.404342939815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45965.404342939815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45965.404342939815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45965.404342939815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45965.404342939815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45965.404342939815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45965.404342939815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45965.404342939815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45965.404342939815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45965.404342939815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45965.404342939815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45965.404342939815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45965.404342939815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45965.404342939815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45965.404342939815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45965.404342939815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45965.404342939815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45965.404342939815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45965.404342939815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45965.404342939815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45965.404342939815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45965.404342939815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45965.404342939815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45965.404342939815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45965.404342939815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45965.404342939815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45965.404342939815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45965.404342939815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45965.404342939815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45965.404342939815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45965.404342939815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45965.404342939815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45965.404342939815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45965.404342939815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45965.404342939815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45965.404342939815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45965.404342939815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45965.404342939815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45965.404342939815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45965.404342939815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45965.404342939815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45965.404342939815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45965.404342939815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45965.404342939815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45965.404342939815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45965.404342939815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45965.404342939815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45965.404342939815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45965.404342939815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45965.404342939815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45965.404342939815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45965.404342939815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45965.404342939815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45965.404342939815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45965.404342939815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45965.404342939815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45965.404342939815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45965.404342939815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45965.404342939815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45965.404342939815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45965.404342939815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45965.404342939815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45965.404342939815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45965.404342939815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45965.404342939815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45965.404342939815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45965.404342939815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45965.404342939815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45965.404342939815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45965.404342939815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45965.404342939815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45965.404342939815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45965.404342939815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45965.404342939815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45965.404342939815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45965.404342939815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45965.404342939815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45965.404342939815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45965.404342939815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45965.404342939815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45965.404342939815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45965.404342939815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45965.404342939815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45965.404342939815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45965.404342939815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45965.404342939815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45965.404342939815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45965.404342939815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45965.404342939815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45965.404342939815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45965.404342939815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45965.404342939815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45965.404342939815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45965.404342939815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45965.404342939815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45965.404342939815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45965.404342939815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45965.404342939815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45965.404342939815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45965.404342939815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45965.404342939815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45965.404342939815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45965.404342939815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45965.404342939815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45965.404342939815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45965.404342939815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45965.404342939815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45965.404342939815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45965.404342939815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45965.404342939815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45965.404342939815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45965.404342939815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45965.404342939815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45965.404342939815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45965.404342939815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45965.404342939815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45965.404342939815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45965.404342939815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45965.404342939815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45965.404342939815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45965.404342939815</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3"/>
  <sheetViews>
    <sheetView tabSelected="1" workbookViewId="0">
      <selection activeCell="K15" sqref="K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261.9236252314804</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0.20237523148534819</v>
      </c>
      <c r="H3" s="122">
        <v>45965.159062500003</v>
      </c>
      <c r="I3" s="118" t="str">
        <f>IFERROR(VLOOKUP(D3,DB!A:F,6,0),"")</f>
        <v>Generator-SG</v>
      </c>
      <c r="J3" s="118" t="str">
        <f>IFERROR(VLOOKUP(D3,DB!A:G,7,0),"")</f>
        <v>No BB Shifted</v>
      </c>
      <c r="K3" s="124" t="s">
        <v>39111</v>
      </c>
      <c r="L3" s="120" t="str">
        <f>IFERROR(VLOOKUP(D3,DB!A:I,9,0),"")</f>
        <v>Latis</v>
      </c>
    </row>
    <row r="4" spans="1:16" ht="15" customHeight="1">
      <c r="A4" s="118" t="s">
        <v>39112</v>
      </c>
      <c r="B4" s="118" t="str">
        <f>IFERROR(VLOOKUP(D4,DB!A:K,11,0),"")</f>
        <v>R4</v>
      </c>
      <c r="C4" s="119">
        <v>1</v>
      </c>
      <c r="D4" s="93" t="s">
        <v>37641</v>
      </c>
      <c r="E4" s="97" t="s">
        <v>39021</v>
      </c>
      <c r="F4" s="122">
        <v>45965.379675925928</v>
      </c>
      <c r="G4" s="123">
        <f ca="1">IFERROR(NOW()-F4,"")</f>
        <v>2.4666898149007466E-2</v>
      </c>
      <c r="H4" s="122">
        <v>45965.374016203707</v>
      </c>
      <c r="I4" s="118" t="str">
        <f>IFERROR(VLOOKUP(D4,DB!A:F,6,0),"")</f>
        <v>SCECO</v>
      </c>
      <c r="J4" s="118" t="str">
        <f>IFERROR(VLOOKUP(D4,DB!A:G,7,0),"")</f>
        <v>Dead+Dead</v>
      </c>
      <c r="K4" s="124" t="s">
        <v>39113</v>
      </c>
      <c r="L4" s="120" t="str">
        <f>IFERROR(VLOOKUP(D4,DB!A:I,9,0),"")</f>
        <v>Latis</v>
      </c>
    </row>
    <row r="5" spans="1:16" ht="15" customHeight="1">
      <c r="A5" s="118" t="s">
        <v>39114</v>
      </c>
      <c r="B5" s="118" t="str">
        <f>IFERROR(VLOOKUP(D5,DB!A:K,11,0),"")</f>
        <v>R4</v>
      </c>
      <c r="C5" s="119">
        <v>1</v>
      </c>
      <c r="D5" s="120" t="s">
        <v>38410</v>
      </c>
      <c r="E5" s="97" t="s">
        <v>39100</v>
      </c>
      <c r="F5" s="122">
        <v>45965.377199074072</v>
      </c>
      <c r="G5" s="123">
        <f ca="1">IFERROR(NOW()-F5,"")</f>
        <v>2.7143750005052425E-2</v>
      </c>
      <c r="H5" s="122">
        <v>45965.377199074072</v>
      </c>
      <c r="I5" s="118" t="str">
        <f>IFERROR(VLOOKUP(D5,DB!A:F,6,0),"")</f>
        <v>SCECO</v>
      </c>
      <c r="J5" s="118" t="str">
        <f>IFERROR(VLOOKUP(D5,DB!A:G,7,0),"")</f>
        <v>No BB Shifted</v>
      </c>
      <c r="K5" s="124" t="s">
        <v>39113</v>
      </c>
      <c r="L5" s="120" t="str">
        <f>IFERROR(VLOOKUP(D5,DB!A:I,9,0),"")</f>
        <v>Latis</v>
      </c>
    </row>
    <row r="6" spans="1:16" ht="15" customHeight="1">
      <c r="A6" s="118"/>
      <c r="B6" s="118" t="str">
        <f>IFERROR(VLOOKUP(D6,DB!A:K,11,0),"")</f>
        <v/>
      </c>
      <c r="C6" s="119"/>
      <c r="D6" s="120"/>
      <c r="E6" s="97"/>
      <c r="F6" s="122"/>
      <c r="G6" s="123">
        <f ca="1">IFERROR(NOW()-F6,"")</f>
        <v>45965.404342824077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45965.404342824077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45965.404342824077</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45965.404342824077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45965.404342824077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45965.404342824077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45965.404342824077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45965.404342824077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45965.404342824077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45965.404342824077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45965.404342824077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45965.404342824077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45965.404342824077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45965.404342824077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45965.404342824077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45965.404342824077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45965.404342824077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45965.404342824077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45965.404342824077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45965.404342824077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45965.404342824077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45965.404342824077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45965.404342824077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45965.404342824077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45965.404342824077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45965.404342824077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45965.404342824077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45965.404342824077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45965.404342824077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45965.404342824077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45965.404342824077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45965.404342824077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45965.404342824077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45965.404342824077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45965.404342824077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45965.404342824077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45965.404342824077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45965.404342824077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45965.404342824077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45965.404342824077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45965.404342824077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45965.404342824077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45965.404342824077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45965.404342824077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45965.404342824077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45965.404342824077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45965.404342824077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45965.404342824077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45965.404342824077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45965.404342824077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45965.404342824077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45965.404342824077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45965.404342824077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45965.404342824077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45965.404342824077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97"/>
      <c r="F61" s="122"/>
      <c r="G61" s="123">
        <f ca="1">IFERROR(NOW()-F61,"")</f>
        <v>45965.404342824077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97"/>
      <c r="F62" s="122"/>
      <c r="G62" s="123">
        <f ca="1">IFERROR(NOW()-F62,"")</f>
        <v>45965.404342824077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45965.404342824077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45965.404342824077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45965.404342824077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45965.404342824077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45965.404342824077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45965.404342824077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45965.404342824077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45965.404342824077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45965.404342824077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45965.404342824077</v>
      </c>
      <c r="H72" s="122"/>
      <c r="I72" s="118" t="str">
        <f>IFERROR(VLOOKUP(D72,DB!A:F,6,0),"")</f>
        <v/>
      </c>
      <c r="J72" s="118" t="str">
        <f>IFERROR(VLOOKUP(D72,DB!A:G,7,0),"")</f>
        <v/>
      </c>
      <c r="K72" s="124"/>
      <c r="L72" s="120" t="str">
        <f>IFERROR(VLOOKUP(D72,DB!A:I,9,0),"")</f>
        <v/>
      </c>
    </row>
    <row r="73" spans="1:12" ht="15" customHeight="1">
      <c r="A73" s="125"/>
      <c r="B73" s="125" t="str">
        <f>IFERROR(VLOOKUP(D73,DB!A:K,11,0),"")</f>
        <v/>
      </c>
      <c r="C73" s="126"/>
      <c r="D73" s="127"/>
      <c r="E73" s="128"/>
      <c r="F73" s="129"/>
      <c r="G73" s="130">
        <f ca="1">IFERROR(NOW()-F73,"")</f>
        <v>45965.404342824077</v>
      </c>
      <c r="H73" s="129"/>
      <c r="I73" s="125" t="str">
        <f>IFERROR(VLOOKUP(D73,DB!A:F,6,0),"")</f>
        <v/>
      </c>
      <c r="J73" s="125" t="str">
        <f>IFERROR(VLOOKUP(D73,DB!A:G,7,0),"")</f>
        <v/>
      </c>
      <c r="K73" s="131"/>
      <c r="L73" s="127" t="str">
        <f>IFERROR(VLOOKUP(D73,DB!A:I,9,0),"")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73.572282638888282</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39.215465509259957</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16.743231712964189</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45965.404342824077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45965.404342824077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45965.404342824077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45965.404342824077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45965.404342824077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45965.404342824077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45965.404342824077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45965.404342824077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45965.404342824077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45965.404342824077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45965.404342824077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45965.404342824077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45965.404342824077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45965.404342824077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45965.404342824077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45965.404342824077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45965.404342824077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45965.404342824077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45965.404342824077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45965.404342824077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45965.404342824077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45965.404342824077</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45965.404342824077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45965.404342824077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45965.404342824077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45965.404342824077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45965.404342824077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45965.404342824077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45965.404342824077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45965.404342824077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45965.404342824077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45965.404342824077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45965.404342824077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45965.404342824077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45965.404342824077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45965.404342824077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45965.404342824077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45965.404342824077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45965.404342824077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45965.404342824077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45965.404342824077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45965.404342824077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45965.404342824077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45965.404342824077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45965.404342824077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45965.404342824077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45965.404342824077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45965.404342824077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45965.404342824077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45965.404342824077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45965.404342824077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45965.404342824077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45965.404342824077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45965.404342824077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45965.404342824077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45965.404342824077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45965.404342824077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45965.404342824077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45965.404342824077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45965.404342824077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45965.404342824077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45965.404342824077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45965.404342824077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45965.404342824077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45965.404342824077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45965.404342824077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45965.404342824077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45965.404342824077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45965.404342824077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45965.404342824077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45965.404342824077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45965.404342824077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45965.404342824077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45965.404342824077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45965.404342824077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45965.404342824077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45965.404342824077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45965.404342824077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45965.404342824077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45965.404342824077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45965.404342824077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45965.404342824077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45965.404342824077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45965.404342824077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45965.404342824077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45965.404342824077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45965.404342824077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45965.404342824077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45965.404342824077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45965.404342824077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45965.404342824077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45965.404342824077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45965.404342824077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45965.404342824077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45965.404342824077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45965.404342824077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45965.404342824077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45965.404342824077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45965.404342824077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45965.404342824077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45965.404342824077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45965.404342824077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45965.404342824077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45965.404342824077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45965.404342824077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45965.404342824077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45965.404342824077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45965.404342824077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45965.404342824077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45965.404342824077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45965.404342824077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45965.404342824077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45965.404342824077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45965.404342824077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45965.404342824077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45965.404342824077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45965.404342824077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45965.404342824077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45965.404342824077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45965.404342824077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45965.404342824077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45965.404342824077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45965.404342824077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45965.404342824077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45965.404342824077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45965.404342824077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45965.404342824077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45965.404342824077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45965.404342824077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45965.404342824077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45965.404342824077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45965.404342824077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45965.404342824077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45965.404342824077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45965.404342824077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45965.404342824077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45965.404342824077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45965.404342824077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45965.404342824077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45965.404342824077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45965.404342824077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45965.404342824077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45965.404342824077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45965.404342824077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45965.404342824077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45965.404342824077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45965.404342824077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45965.404342824077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45965.404342824077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45965.404342824077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45965.404342824077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45965.404342824077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45965.404342824077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45965.404342824077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45965.404342824077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45965.404342824077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45965.404342824077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45965.404342824077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45965.404342824077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45965.404342824077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45965.404342824077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45965.404342824077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45965.404342824077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45965.404342824077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45965.404342824077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45965.404342824077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45965.404342824077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45965.404342824077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45965.404342824077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45965.404342824077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45965.404342824077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45965.404342824077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45965.404342824077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45965.404342824077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45965.404342824077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45965.404342824077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45965.404342824077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45965.404342824077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45965.404342824077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45965.404342824077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45965.404342824077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45965.404342824077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45965.404342824077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45965.404342824077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45965.404342824077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45965.404342824077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45965.404342824077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45965.404342824077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45965.404342824077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45965.404342824077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45965.404342824077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45965.404342824077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45965.404342824077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45965.404342824077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45965.404342824077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45965.404342824077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45965.404342824077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45965.404342824077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45965.404342824077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45965.404342824077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45965.404342824077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45965.404342824077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45965.404342824077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45965.404342824077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45965.404342824077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45965.404342824077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45965.404342824077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45965.404342824077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45965.404342824077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45965.404342824077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45965.404342824077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45965.404342824077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45965.404342824077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45965.404342824077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45965.404342824077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45965.404342824077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45965.404342824077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45965.404342824077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45965.404342824077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45965.404342824077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45965.404342824077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45965.404342824077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45965.404342824077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45965.404342824077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45965.404342824077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45965.404342824077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45965.404342824077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45965.404342824077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45965.404342824077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45965.404342824077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45965.404342824077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45965.404342824077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45965.404342824077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45965.404342824077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45965.404342824077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45965.404342824077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45965.404342824077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45965.404342824077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45965.404342824077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45965.404342824077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45965.404342824077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45965.404342824077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45965.404342824077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45965.404342824077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45965.404342824077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45965.404342824077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45965.404342824077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45965.404342824077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45965.404342824077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45965.404342824077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45965.404342824077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45965.404342824077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45965.404342824077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45965.404342824077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45965.404342824077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45965.404342824077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45965.404342824077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45965.404342824077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45965.404342824077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45965.404342824077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45965.404342824077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45965.404342824077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45965.404342824077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45965.404342824077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45965.404342824077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45965.404342824077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45965.404342824077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45965.404342824077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45965.404342824077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45965.404342824077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45965.404342824077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45965.404342824077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45965.404342824077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45965.404342824077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45965.404342824077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45965.404342824077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45965.404342824077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45965.404342824077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45965.404342824077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45965.404342824077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45965.404342824077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45965.404342824077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45965.404342824077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45965.404342824077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45965.404342824077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45965.404342824077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45965.404342824077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45965.404342824077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45965.404342824077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45965.404342824077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45965.404342824077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45965.404342824077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45965.404342824077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45965.404342824077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45965.404342824077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45965.404342824077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45965.404342824077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45965.404342824077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45965.404342824077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45965.404342824077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45965.404342824077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45965.404342824077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45965.404342824077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45965.404342824077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45965.404342824077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45965.404342824077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45965.404342824077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45965.404342824077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45965.404342824077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45965.404342824077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45965.404342824077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45965.404342824077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45965.404342824077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45965.404342824077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45965.404342824077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45965.404342824077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45965.404342824077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45965.404342824077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45965.404342824077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45965.404342824077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45965.404342824077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45965.404342824077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45965.404342824077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45965.404342824077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45965.404342824077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45965.404342824077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45965.404342824077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45965.404342824077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45965.404342824077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45965.404342824077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45965.404342824077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45965.404342824077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45965.404342824077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45965.404342824077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45965.404342824077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45965.404342824077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45965.404342824077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45965.404342824077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45965.404342824077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45965.404342824077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45965.404342824077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45965.404342824077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45965.404342824077</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39121</v>
      </c>
      <c r="B2" s="169" t="str">
        <f>IFERROR(VLOOKUP(D2,DB!A:K,11,0),"")</f>
        <v>R6</v>
      </c>
      <c r="C2" s="170">
        <v>1</v>
      </c>
      <c r="D2" s="104" t="s">
        <v>34396</v>
      </c>
      <c r="E2" s="102" t="s">
        <v>39021</v>
      </c>
      <c r="F2" s="171">
        <v>45965.383900462963</v>
      </c>
      <c r="G2" s="115">
        <f t="shared" ref="G2:G3" ca="1" si="0">IFERROR(NOW()-F2,"-")</f>
        <v>2.044236111396458E-2</v>
      </c>
      <c r="H2" s="171">
        <v>45965.378171296295</v>
      </c>
      <c r="I2" s="169" t="str">
        <f>IFERROR(VLOOKUP(D2,DB!A:F,6,0),"")</f>
        <v>SCECO</v>
      </c>
      <c r="J2" s="169" t="str">
        <f>IFERROR(VLOOKUP(D2,DB!A:G,7,0),"")</f>
        <v>Vandalized</v>
      </c>
      <c r="K2" s="172" t="s">
        <v>39122</v>
      </c>
      <c r="L2" s="173" t="str">
        <f>IFERROR(VLOOKUP(D2,DB!A:I,9,0),"")</f>
        <v>Latis</v>
      </c>
    </row>
    <row r="3" spans="1:16383" ht="31.5" customHeight="1">
      <c r="A3" s="168"/>
      <c r="B3" s="169" t="str">
        <f>IFERROR(VLOOKUP(D3,DB!A:K,11,0),"")</f>
        <v/>
      </c>
      <c r="C3" s="170"/>
      <c r="D3" s="169"/>
      <c r="E3" s="102"/>
      <c r="F3" s="171"/>
      <c r="G3" s="115">
        <f t="shared" ca="1" si="0"/>
        <v>45965.404342824077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74"/>
      <c r="F4" s="171"/>
      <c r="G4" s="115">
        <f ca="1">IFERROR(NOW()-F4,"-")</f>
        <v>45965.404342824077</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74"/>
      <c r="F5" s="171"/>
      <c r="G5" s="115">
        <f ca="1">IFERROR(NOW()-F5,"-")</f>
        <v>45965.404342824077</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74"/>
      <c r="F6" s="171"/>
      <c r="G6" s="115">
        <f ca="1">IFERROR(NOW()-F6,"-")</f>
        <v>45965.404342824077</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74"/>
      <c r="F7" s="171"/>
      <c r="G7" s="115">
        <f ca="1">IFERROR(NOW()-F7,"-")</f>
        <v>45965.404342824077</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74"/>
      <c r="F8" s="171"/>
      <c r="G8" s="115">
        <f ca="1">IFERROR(NOW()-F8,"-")</f>
        <v>45965.404342824077</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74"/>
      <c r="F9" s="171"/>
      <c r="G9" s="115">
        <f ca="1">IFERROR(NOW()-F9,"-")</f>
        <v>45965.404342824077</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74"/>
      <c r="F10" s="171"/>
      <c r="G10" s="115">
        <f ca="1">IFERROR(NOW()-F10,"-")</f>
        <v>45965.404342824077</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74"/>
      <c r="F11" s="171"/>
      <c r="G11" s="115">
        <f ca="1">IFERROR(NOW()-F11,"-")</f>
        <v>45965.404342824077</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74"/>
      <c r="F12" s="171"/>
      <c r="G12" s="115">
        <f ca="1">IFERROR(NOW()-F12,"-")</f>
        <v>45965.404342824077</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74"/>
      <c r="F13" s="171"/>
      <c r="G13" s="115">
        <f ca="1">IFERROR(NOW()-F13,"-")</f>
        <v>45965.404342824077</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74"/>
      <c r="F14" s="171"/>
      <c r="G14" s="115">
        <f ca="1">IFERROR(NOW()-F14,"-")</f>
        <v>45965.404342824077</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74"/>
      <c r="F15" s="171"/>
      <c r="G15" s="115">
        <f ca="1">IFERROR(NOW()-F15,"-")</f>
        <v>45965.404342824077</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74"/>
      <c r="F16" s="171"/>
      <c r="G16" s="115">
        <f ca="1">IFERROR(NOW()-F16,"-")</f>
        <v>45965.404342824077</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74"/>
      <c r="F17" s="171"/>
      <c r="G17" s="115">
        <f ca="1">IFERROR(NOW()-F17,"-")</f>
        <v>45965.404342824077</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74"/>
      <c r="F18" s="171"/>
      <c r="G18" s="115">
        <f ca="1">IFERROR(NOW()-F18,"-")</f>
        <v>45965.404342824077</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74"/>
      <c r="F19" s="171"/>
      <c r="G19" s="115">
        <f ca="1">IFERROR(NOW()-F19,"-")</f>
        <v>45965.404342824077</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74"/>
      <c r="F20" s="171"/>
      <c r="G20" s="115">
        <f ca="1">IFERROR(NOW()-F20,"-")</f>
        <v>45965.404342824077</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74"/>
      <c r="F21" s="171"/>
      <c r="G21" s="115">
        <f ca="1">IFERROR(NOW()-F21,"-")</f>
        <v>45965.404342824077</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74"/>
      <c r="F22" s="171"/>
      <c r="G22" s="115">
        <f ca="1">IFERROR(NOW()-F22,"-")</f>
        <v>45965.404342824077</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74"/>
      <c r="F23" s="171"/>
      <c r="G23" s="115">
        <f ca="1">IFERROR(NOW()-F23,"-")</f>
        <v>45965.404342824077</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74"/>
      <c r="F24" s="171"/>
      <c r="G24" s="115">
        <f ca="1">IFERROR(NOW()-F24,"-")</f>
        <v>45965.404342824077</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74"/>
      <c r="F25" s="171"/>
      <c r="G25" s="115">
        <f ca="1">IFERROR(NOW()-F25,"-")</f>
        <v>45965.404342824077</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74"/>
      <c r="F26" s="171"/>
      <c r="G26" s="115">
        <f ca="1">IFERROR(NOW()-F26,"-")</f>
        <v>45965.404342824077</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45965.404342824077</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45965.404342824077</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45965.404342824077</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45965.404342824077</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45965.404342824077</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45965.404342824077</v>
      </c>
      <c r="H32" s="171"/>
      <c r="I32" s="169" t="str">
        <f>IFERROR(VLOOKUP(D32,DB!A:F,6,0),"")</f>
        <v/>
      </c>
      <c r="J32" s="102" t="str">
        <f>IFERROR(VLOOKUP(D32,DB!A:G,7,0),"")</f>
        <v/>
      </c>
      <c r="K32" s="172"/>
      <c r="L32" s="173" t="str">
        <f>IFERROR(VLOOKUP(D32,DB!A:I,9,0),"")</f>
        <v/>
      </c>
    </row>
    <row r="33" spans="1:12" ht="31.5" customHeight="1">
      <c r="A33" s="168"/>
      <c r="B33" s="169" t="str">
        <f>IFERROR(VLOOKUP(D33,DB!A:K,11,0),"")</f>
        <v/>
      </c>
      <c r="C33" s="170"/>
      <c r="D33" s="169"/>
      <c r="E33" s="174"/>
      <c r="F33" s="171"/>
      <c r="G33" s="115">
        <f ca="1">IFERROR(NOW()-F33,"-")</f>
        <v>45965.404342824077</v>
      </c>
      <c r="H33" s="171"/>
      <c r="I33" s="169" t="str">
        <f>IFERROR(VLOOKUP(D33,DB!A:F,6,0),"")</f>
        <v/>
      </c>
      <c r="J33" s="102" t="str">
        <f>IFERROR(VLOOKUP(D33,DB!A:G,7,0),"")</f>
        <v/>
      </c>
      <c r="K33" s="172"/>
      <c r="L33" s="173" t="str">
        <f>IFERROR(VLOOKUP(D33,DB!A:I,9,0),"")</f>
        <v/>
      </c>
    </row>
    <row r="34" spans="1:12" ht="31.5" customHeight="1">
      <c r="A34" s="168"/>
      <c r="B34" s="169" t="str">
        <f>IFERROR(VLOOKUP(D34,DB!A:K,11,0),"")</f>
        <v/>
      </c>
      <c r="C34" s="170"/>
      <c r="D34" s="169"/>
      <c r="E34" s="174"/>
      <c r="F34" s="171"/>
      <c r="G34" s="115">
        <f ca="1">IFERROR(NOW()-F34,"-")</f>
        <v>45965.404342824077</v>
      </c>
      <c r="H34" s="171"/>
      <c r="I34" s="169" t="str">
        <f>IFERROR(VLOOKUP(D34,DB!A:F,6,0),"")</f>
        <v/>
      </c>
      <c r="J34" s="102" t="str">
        <f>IFERROR(VLOOKUP(D34,DB!A:G,7,0),"")</f>
        <v/>
      </c>
      <c r="K34" s="172"/>
      <c r="L34" s="173" t="str">
        <f>IFERROR(VLOOKUP(D34,DB!A:I,9,0),"")</f>
        <v/>
      </c>
    </row>
    <row r="35" spans="1:12" ht="31.5" customHeight="1">
      <c r="A35" s="168"/>
      <c r="B35" s="169" t="str">
        <f>IFERROR(VLOOKUP(D35,DB!A:K,11,0),"")</f>
        <v/>
      </c>
      <c r="C35" s="170"/>
      <c r="D35" s="169"/>
      <c r="E35" s="174"/>
      <c r="F35" s="171"/>
      <c r="G35" s="115">
        <f ca="1">IFERROR(NOW()-F35,"-")</f>
        <v>45965.404342824077</v>
      </c>
      <c r="H35" s="171"/>
      <c r="I35" s="169" t="str">
        <f>IFERROR(VLOOKUP(D35,DB!A:F,6,0),"")</f>
        <v/>
      </c>
      <c r="J35" s="102" t="str">
        <f>IFERROR(VLOOKUP(D35,DB!A:G,7,0),"")</f>
        <v/>
      </c>
      <c r="K35" s="172"/>
      <c r="L35" s="173" t="str">
        <f>IFERROR(VLOOKUP(D35,DB!A:I,9,0),"")</f>
        <v/>
      </c>
    </row>
    <row r="36" spans="1:12" ht="31.5" customHeight="1">
      <c r="A36" s="168"/>
      <c r="B36" s="169" t="str">
        <f>IFERROR(VLOOKUP(D36,DB!A:K,11,0),"")</f>
        <v/>
      </c>
      <c r="C36" s="170"/>
      <c r="D36" s="169"/>
      <c r="E36" s="174"/>
      <c r="F36" s="171"/>
      <c r="G36" s="115">
        <f ca="1">IFERROR(NOW()-F36,"-")</f>
        <v>45965.404342824077</v>
      </c>
      <c r="H36" s="171"/>
      <c r="I36" s="169" t="str">
        <f>IFERROR(VLOOKUP(D36,DB!A:F,6,0),"")</f>
        <v/>
      </c>
      <c r="J36" s="102" t="str">
        <f>IFERROR(VLOOKUP(D36,DB!A:G,7,0),"")</f>
        <v/>
      </c>
      <c r="K36" s="172"/>
      <c r="L36" s="173" t="str">
        <f>IFERROR(VLOOKUP(D36,DB!A:I,9,0),"")</f>
        <v/>
      </c>
    </row>
    <row r="37" spans="1:12" ht="31.5" customHeight="1">
      <c r="A37" s="103"/>
      <c r="B37" s="102" t="str">
        <f>IFERROR(VLOOKUP(D37,DB!A:K,11,0),"")</f>
        <v/>
      </c>
      <c r="C37" s="104"/>
      <c r="D37" s="102"/>
      <c r="E37" s="105"/>
      <c r="F37" s="106"/>
      <c r="G37" s="76">
        <f ca="1">IFERROR(NOW()-F37,"-")</f>
        <v>45965.404342824077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45965.404342824077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45965.404342824077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45965.404342824077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45965.404342824077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45965.404342824077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45965.404342824077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45965.404342824077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45965.404342824077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45965.404342824077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45965.404342824077</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45965.404342824077</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45965.404342824077</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45965.404342824077</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45965.404342824077</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45965.404342824077</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45965.404342824077</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45965.404342824077</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45965.404342824077</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45965.404342824077</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2: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2025-11-04T06:44:16Z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