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83" documentId="120_S{2AC9BD13-BADA-5192-A53E-5A8FF88502F6}" xr6:coauthVersionLast="47" xr6:coauthVersionMax="47" xr10:uidLastSave="{7467A492-CC97-4CF3-B946-9DE2987607D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<sst xmlns="http://schemas.openxmlformats.org/spreadsheetml/2006/main" count="180302" uniqueCount="39134">
  <si>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</si>
  <si>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</si>
  <si>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</si>
  <si>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</si>
  <si>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</si>
  <si>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</si>
  <si>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</si>
  <si>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</si>
  <si>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</si>
  <si>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</si>
  <si>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</si>
  <si>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</si>
  <si>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</si>
  <si>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</si>
  <si>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</si>
  <si>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</si>
  <si>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</si>
  <si>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</si>
  <si>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</si>
  <si>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</si>
  <si>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</si>
  <si>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</si>
  <si>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</si>
  <si>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</si>
  <si>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</si>
  <si>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</si>
  <si>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</si>
  <si>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</si>
  <si>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</si>
  <si>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</si>
  <si>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</si>
  <si>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</si>
  <si>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</si>
  <si>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</si>
  <si>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</si>
  <si>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</si>
  <si>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</si>
  <si>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</si>
  <si>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</si>
  <si>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</si>
  <si>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</si>
  <si>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</si>
  <si>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</si>
  <si>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</si>
  <si>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</si>
  <si>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</si>
  <si>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</si>
  <si>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</si>
  <si>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</si>
  <si>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</si>
  <si>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</si>
  <si>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</si>
  <si>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</si>
  <si>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</si>
  <si>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</si>
  <si>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</si>
  <si>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</si>
  <si>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</si>
  <si>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</si>
  <si>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</si>
  <si>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</si>
  <si>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</si>
  <si>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</si>
  <si>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</si>
  <si>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</si>
  <si>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</si>
  <si>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</si>
  <si>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</si>
  <si>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</si>
  <si>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</si>
  <si>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</si>
  <si>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</si>
  <si>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</si>
  <si>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</si>
  <si>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</si>
  <si>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</si>
  <si>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</si>
  <si>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</si>
  <si>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</si>
  <si>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</si>
  <si>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</si>
  <si>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</si>
  <si>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</si>
  <si>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</si>
  <si>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</si>
  <si>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</si>
  <si>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</si>
  <si>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</si>
  <si>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</si>
  <si>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</si>
  <si>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</si>
  <si>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</si>
  <si>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</si>
  <si>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</si>
  <si>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</si>
  <si>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</si>
  <si>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</si>
  <si>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</si>
  <si>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</si>
  <si>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</si>
  <si>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</si>
  <si>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</si>
  <si>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</si>
  <si>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</si>
  <si>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</si>
  <si>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</si>
  <si>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</si>
  <si>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</si>
  <si>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</si>
  <si>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</si>
  <si>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</si>
  <si>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</si>
  <si>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</si>
  <si>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</si>
  <si>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</si>
  <si>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</si>
  <si>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</si>
  <si>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</si>
  <si>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</si>
  <si>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</si>
  <si>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</si>
  <si>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</si>
  <si>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</si>
  <si>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</si>
  <si>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</si>
  <si>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</si>
  <si>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</si>
  <si>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</si>
  <si>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</si>
  <si>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</si>
  <si>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</si>
  <si>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</si>
  <si>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</si>
  <si>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</si>
  <si>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</si>
  <si>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</si>
  <si>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</si>
  <si>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</si>
  <si>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</si>
  <si>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</si>
  <si>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</si>
  <si>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</si>
  <si>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</si>
  <si>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</si>
  <si>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</si>
  <si>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</si>
  <si>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</si>
  <si>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</si>
  <si>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</si>
  <si>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</si>
  <si>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</si>
  <si>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</si>
  <si>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</si>
  <si>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</si>
  <si>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</si>
  <si>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</si>
  <si>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</si>
  <si>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</si>
  <si>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</si>
  <si>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</si>
  <si>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</si>
  <si>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</si>
  <si>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</si>
  <si>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</si>
  <si>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</si>
  <si>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</si>
  <si>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</si>
  <si>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</si>
  <si>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</si>
  <si>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</si>
  <si>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</si>
  <si>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</si>
  <si>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</si>
  <si>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</si>
  <si>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</si>
  <si>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</si>
  <si>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</si>
  <si>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</si>
  <si>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</si>
  <si>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</si>
  <si>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</si>
  <si>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</si>
  <si>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</si>
  <si>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</si>
  <si>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</si>
  <si>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</si>
  <si>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</si>
  <si>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</si>
  <si>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</si>
  <si>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</si>
  <si>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</si>
  <si>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</si>
  <si>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</si>
  <si>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</si>
  <si>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</si>
  <si>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</si>
  <si>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</si>
  <si>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</si>
  <si>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</si>
  <si>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</si>
  <si>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</si>
  <si>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</si>
  <si>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</si>
  <si>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</si>
  <si>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</si>
  <si>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</si>
  <si>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</si>
  <si>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</si>
  <si>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</si>
  <si>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</si>
  <si>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</si>
  <si>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</si>
  <si>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</si>
  <si>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</si>
  <si>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</si>
  <si>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</si>
  <si>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</si>
  <si>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</si>
  <si>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</si>
  <si>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</si>
  <si>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</si>
  <si>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</si>
  <si>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</si>
  <si>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</si>
  <si>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</si>
  <si>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</si>
  <si>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</si>
  <si>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</si>
  <si>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</si>
  <si>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</si>
  <si>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</si>
  <si>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</si>
  <si>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</si>
  <si>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</si>
  <si>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</si>
  <si>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</si>
  <si>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</si>
  <si>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</si>
  <si>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</si>
  <si>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</si>
  <si>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</si>
  <si>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</si>
  <si>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</si>
  <si>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</si>
  <si>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</si>
  <si>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</si>
  <si>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</si>
  <si>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</si>
  <si>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</si>
  <si>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</si>
  <si>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</si>
  <si>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</si>
  <si>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</si>
  <si>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</si>
  <si>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</si>
  <si>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</si>
  <si>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</si>
  <si>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</si>
  <si>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</si>
  <si>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</si>
  <si>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</si>
  <si>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</si>
  <si>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</si>
  <si>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</si>
  <si>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</si>
  <si>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</si>
  <si>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</si>
  <si>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</si>
  <si>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</si>
  <si>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</si>
  <si>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</si>
  <si>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</si>
  <si>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</si>
  <si>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</si>
  <si>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</si>
  <si>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</si>
  <si>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</si>
  <si>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</si>
  <si>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</si>
  <si>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</si>
  <si>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</si>
  <si>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</si>
  <si>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</si>
  <si>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</si>
  <si>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</si>
  <si>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</si>
  <si>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</si>
  <si>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</si>
  <si>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</si>
  <si>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</si>
  <si>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</si>
  <si>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</si>
  <si>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</si>
  <si>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</si>
  <si>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</si>
  <si>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</si>
  <si>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</si>
  <si>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</si>
  <si>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</si>
  <si>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</si>
  <si>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</si>
  <si>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</si>
  <si>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</si>
  <si>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</si>
  <si>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</si>
  <si>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</si>
  <si>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</si>
  <si>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</si>
  <si>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</si>
  <si>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</si>
  <si>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</si>
  <si>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</si>
  <si>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</si>
  <si>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</si>
  <si>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</si>
  <si>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</si>
  <si>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</si>
  <si>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</si>
  <si>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</si>
  <si>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</si>
  <si>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</si>
  <si>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</si>
  <si>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</si>
  <si>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</si>
  <si>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</si>
  <si>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</si>
  <si>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</si>
  <si>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</si>
  <si>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</si>
  <si>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</si>
  <si>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</si>
  <si>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</si>
  <si>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</si>
  <si>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</si>
  <si>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</si>
  <si>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</si>
  <si>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</si>
  <si>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</si>
  <si>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</si>
  <si>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</si>
  <si>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</si>
  <si>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</si>
  <si>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</si>
  <si>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</si>
  <si>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</si>
  <si>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</si>
  <si>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</si>
  <si>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</si>
  <si>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</si>
  <si>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</si>
  <si>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</si>
  <si>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</si>
  <si>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</si>
  <si>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</si>
  <si>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</si>
  <si>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</si>
  <si>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</si>
  <si>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</si>
  <si>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</si>
  <si>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</si>
  <si>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</si>
  <si>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</si>
  <si>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</si>
  <si>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</si>
  <si>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</si>
  <si>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</si>
  <si>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</si>
  <si>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</si>
  <si>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</si>
  <si>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</si>
  <si>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</si>
  <si>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</si>
  <si>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</si>
  <si>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</si>
  <si>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</si>
  <si>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</si>
  <si>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</si>
  <si>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</si>
  <si>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</si>
  <si>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</si>
  <si>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</si>
  <si>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</si>
  <si>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</si>
  <si>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</si>
  <si>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</si>
  <si>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</si>
  <si>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</si>
  <si>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</si>
  <si>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</si>
  <si>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</si>
  <si>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</si>
  <si>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</si>
  <si>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</si>
  <si>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</si>
  <si>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</si>
  <si>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</si>
  <si>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</si>
  <si>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</si>
  <si>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</si>
  <si>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</si>
  <si>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</si>
  <si>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</si>
  <si>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</si>
  <si>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</si>
  <si>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</si>
  <si>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</si>
  <si>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</si>
  <si>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</si>
  <si>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</si>
  <si>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</si>
  <si>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</si>
  <si>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</si>
  <si>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</si>
  <si>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</si>
  <si>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</si>
  <si>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</si>
  <si>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</si>
  <si>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</si>
  <si>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</si>
  <si>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</si>
  <si>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</si>
  <si>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</si>
  <si>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</si>
  <si>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</si>
  <si>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</si>
  <si>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</si>
  <si>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</si>
  <si>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</si>
  <si>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</si>
  <si>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</si>
  <si>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</si>
  <si>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</si>
  <si>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</si>
  <si>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</si>
  <si>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</si>
  <si>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</si>
  <si>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</si>
  <si>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</si>
  <si>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</si>
  <si>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</si>
  <si>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</si>
  <si>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</si>
  <si>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</si>
  <si>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</si>
  <si>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</si>
  <si>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</si>
  <si>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</si>
  <si>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</si>
  <si>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</si>
  <si>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</si>
  <si>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</si>
  <si>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</si>
  <si>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</si>
  <si>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</si>
  <si>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</si>
  <si>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</si>
  <si>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</si>
  <si>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</si>
  <si>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</si>
  <si>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</si>
  <si>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</si>
  <si>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</si>
  <si>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</si>
  <si>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</si>
  <si>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</si>
  <si>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</si>
  <si>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</si>
  <si>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</si>
  <si>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</si>
  <si>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</si>
  <si>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</si>
  <si>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</si>
  <si>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</si>
  <si>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</si>
  <si>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</si>
  <si>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</si>
  <si>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</si>
  <si>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</si>
  <si>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</si>
  <si>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</si>
  <si>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</si>
  <si>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</si>
  <si>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</si>
  <si>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</si>
  <si>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</si>
  <si>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</si>
  <si>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</si>
  <si>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</si>
  <si>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</si>
  <si>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</si>
  <si>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</si>
  <si>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</si>
  <si>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</si>
  <si>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</si>
  <si>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</si>
  <si>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</si>
  <si>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</si>
  <si>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</si>
  <si>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</si>
  <si>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</si>
  <si>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</si>
  <si>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</si>
  <si>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</si>
  <si>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</si>
  <si>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</si>
  <si>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</si>
  <si>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</si>
  <si>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</si>
  <si>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</si>
  <si>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</si>
  <si>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</si>
  <si>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</si>
  <si>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</si>
  <si>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</si>
  <si>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</si>
  <si>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</si>
  <si>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</si>
  <si>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</si>
  <si>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</si>
  <si>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</si>
  <si>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</si>
  <si>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</si>
  <si>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</si>
  <si>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</si>
  <si>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</si>
  <si>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</si>
  <si>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</si>
  <si>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</si>
  <si>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</si>
  <si>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</si>
  <si>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</si>
  <si>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</si>
  <si>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</si>
  <si>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</si>
  <si>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</si>
  <si>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</si>
  <si>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</si>
  <si>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</si>
  <si>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</si>
  <si>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</si>
  <si>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</si>
  <si>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</si>
  <si>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</si>
  <si>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</si>
  <si>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</si>
  <si>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</si>
  <si>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</si>
  <si>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</si>
  <si>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</si>
  <si>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</si>
  <si>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</si>
  <si>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</si>
  <si>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</si>
  <si>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</si>
  <si>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</si>
  <si>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</si>
  <si>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</si>
  <si>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</si>
  <si>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</si>
  <si>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</si>
  <si>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</si>
  <si>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</si>
  <si>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</si>
  <si>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</si>
  <si>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</si>
  <si>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</si>
  <si>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</si>
  <si>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</si>
  <si>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</si>
  <si>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</si>
  <si>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</si>
  <si>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</si>
  <si>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</si>
  <si>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</si>
  <si>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</si>
  <si>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</si>
  <si>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</si>
  <si>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</si>
  <si>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</si>
  <si>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</si>
  <si>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</si>
  <si>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</si>
  <si>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</si>
  <si>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</si>
  <si>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</si>
  <si>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</si>
  <si>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</si>
  <si>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</si>
  <si>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</si>
  <si>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</si>
  <si>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</si>
  <si>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</si>
  <si>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</si>
  <si>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</si>
  <si>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</si>
  <si>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</si>
  <si>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</si>
  <si>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</si>
  <si>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</si>
  <si>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</si>
  <si>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</si>
  <si>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</si>
  <si>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</si>
  <si>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</si>
  <si>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</si>
  <si>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</si>
  <si>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</si>
  <si>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</si>
  <si>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</si>
  <si>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</si>
  <si>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</si>
  <si>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</si>
  <si>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</si>
  <si>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</si>
  <si>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</si>
  <si>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</si>
  <si>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</si>
  <si>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</si>
  <si>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</si>
  <si>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</si>
  <si>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</si>
  <si>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</si>
  <si>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</si>
  <si>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</si>
  <si>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</si>
  <si>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</si>
  <si>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</si>
  <si>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</si>
  <si>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</si>
  <si>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</si>
  <si>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</si>
  <si>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</si>
  <si>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</si>
  <si>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</si>
  <si>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</si>
  <si>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</si>
  <si>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</si>
  <si>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</si>
  <si>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</si>
  <si>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</si>
  <si>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</si>
  <si>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</si>
  <si>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</si>
  <si>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</si>
  <si>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</si>
  <si>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</si>
  <si>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</si>
  <si>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</si>
  <si>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</si>
  <si>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</si>
  <si>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</si>
  <si>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</si>
  <si>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</si>
  <si>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</si>
  <si>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</si>
  <si>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</si>
  <si>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</si>
  <si>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</si>
  <si>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</si>
  <si>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</si>
  <si>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</si>
  <si>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</si>
  <si>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</si>
  <si>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</si>
  <si>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</si>
  <si>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</si>
  <si>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</si>
  <si>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</si>
  <si>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</si>
  <si>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</si>
  <si>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</si>
  <si>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</si>
  <si>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</si>
  <si>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</si>
  <si>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</si>
  <si>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</si>
  <si>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</si>
  <si>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</si>
  <si>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</si>
  <si>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</si>
  <si>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</si>
  <si>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</si>
  <si>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</si>
  <si>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</si>
  <si>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</si>
  <si>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</si>
  <si>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</si>
  <si>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</si>
  <si>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</si>
  <si>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</si>
  <si>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</si>
  <si>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</si>
  <si>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</si>
  <si>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</si>
  <si>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</si>
  <si>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</si>
  <si>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</si>
  <si>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</si>
  <si>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</si>
  <si>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</si>
  <si>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</si>
  <si>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</si>
  <si>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</si>
  <si>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</si>
  <si>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</si>
  <si>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</si>
  <si>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</si>
  <si>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</si>
  <si>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</si>
  <si>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</si>
  <si>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</si>
  <si>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</si>
  <si>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</si>
  <si>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</si>
  <si>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</si>
  <si>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</si>
  <si>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</si>
  <si>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</si>
  <si>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</si>
  <si>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</si>
  <si>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</si>
  <si>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</si>
  <si>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</si>
  <si>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</si>
  <si>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</si>
  <si>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</si>
  <si>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</si>
  <si>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</si>
  <si>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</si>
  <si>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</si>
  <si>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</si>
  <si>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</si>
  <si>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</si>
  <si>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</si>
  <si>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</si>
  <si>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</si>
  <si>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</si>
  <si>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</si>
  <si>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</si>
  <si>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</si>
  <si>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</si>
  <si>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</si>
  <si>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</si>
  <si>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</si>
  <si>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</si>
  <si>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</si>
  <si>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</si>
  <si>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</si>
  <si>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</si>
  <si>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</si>
  <si>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</si>
  <si>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</si>
  <si>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</si>
  <si>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</si>
  <si>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</si>
  <si>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</si>
  <si>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</si>
  <si>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</si>
  <si>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</si>
  <si>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</si>
  <si>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</si>
  <si>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</si>
  <si>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</si>
  <si>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</si>
  <si>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</si>
  <si>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</si>
  <si>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</si>
  <si>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</si>
  <si>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</si>
  <si>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</si>
  <si>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</si>
  <si>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</si>
  <si>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</si>
  <si>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</si>
  <si>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</si>
  <si>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</si>
  <si>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</si>
  <si>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</si>
  <si>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</si>
  <si>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</si>
  <si>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</si>
  <si>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</si>
  <si>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</si>
  <si>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</si>
  <si>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</si>
  <si>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</si>
  <si>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</si>
  <si>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</si>
  <si>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</si>
  <si>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</si>
  <si>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</si>
  <si>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</si>
  <si>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</si>
  <si>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</si>
  <si>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</si>
  <si>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</si>
  <si>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</si>
  <si>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</si>
  <si>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</si>
  <si>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</si>
  <si>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</si>
  <si>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</si>
  <si>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</si>
  <si>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</si>
  <si>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</si>
  <si>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</si>
  <si>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</si>
  <si>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</si>
  <si>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</si>
  <si>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</si>
  <si>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</si>
  <si>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</si>
  <si>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</si>
  <si>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</si>
  <si>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</si>
  <si>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</si>
  <si>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</si>
  <si>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</si>
  <si>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</si>
  <si>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</si>
  <si>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</si>
  <si>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</si>
  <si>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</si>
  <si>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</si>
  <si>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</si>
  <si>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</si>
  <si>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</si>
  <si>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</si>
  <si>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</si>
  <si>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</si>
  <si>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</si>
  <si>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</si>
  <si>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</si>
  <si>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</si>
  <si>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</si>
  <si>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</si>
  <si>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</si>
  <si>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</si>
  <si>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</si>
  <si>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</si>
  <si>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</si>
  <si>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</si>
  <si>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</si>
  <si>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</si>
  <si>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</si>
  <si>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</si>
  <si>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</si>
  <si>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</si>
  <si>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</si>
  <si>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</si>
  <si>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</si>
  <si>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</si>
  <si>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</si>
  <si>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</si>
  <si>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</si>
  <si>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</si>
  <si>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</si>
  <si>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</si>
  <si>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</si>
  <si>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</si>
  <si>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</si>
  <si>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</si>
  <si>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</si>
  <si>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</si>
  <si>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</si>
  <si>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</si>
  <si>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</si>
  <si>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</si>
  <si>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</si>
  <si>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</si>
  <si>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</si>
  <si>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</si>
  <si>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</si>
  <si>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</si>
  <si>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</si>
  <si>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</si>
  <si>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</si>
  <si>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</si>
  <si>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</si>
  <si>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</si>
  <si>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</si>
  <si>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</si>
  <si>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</si>
  <si>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</si>
  <si>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</si>
  <si>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</si>
  <si>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</si>
  <si>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</si>
  <si>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</si>
  <si>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</si>
  <si>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</si>
  <si>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</si>
  <si>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</si>
  <si>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</si>
  <si>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</si>
  <si>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</si>
  <si>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</si>
  <si>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</si>
  <si>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</si>
  <si>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</si>
  <si>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</si>
  <si>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</si>
  <si>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</si>
  <si>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</si>
  <si>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</si>
  <si>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</si>
  <si>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</si>
  <si>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</si>
  <si>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</si>
  <si>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</si>
  <si>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</si>
  <si>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</si>
  <si>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</si>
  <si>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</si>
  <si>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</si>
  <si>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</si>
  <si>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</si>
  <si>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</si>
  <si>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</si>
  <si>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</si>
  <si>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</si>
  <si>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</si>
  <si>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</si>
  <si>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</si>
  <si>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</si>
  <si>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</si>
  <si>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</si>
  <si>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</si>
  <si>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</si>
  <si>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</si>
  <si>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</si>
  <si>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</si>
  <si>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</si>
  <si>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</si>
  <si>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</si>
  <si>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</si>
  <si>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</si>
  <si>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</si>
  <si>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</si>
  <si>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</si>
  <si>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</si>
  <si>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</si>
  <si>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</si>
  <si>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</si>
  <si>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</si>
  <si>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</si>
  <si>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</si>
  <si>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</si>
  <si>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</si>
  <si>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</si>
  <si>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</si>
  <si>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</si>
  <si>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</si>
  <si>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</si>
  <si>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</si>
  <si>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</si>
  <si>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</si>
  <si>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</si>
  <si>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</si>
  <si>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</si>
  <si>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</si>
  <si>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</si>
  <si>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</si>
  <si>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</si>
  <si>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</si>
  <si>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</si>
  <si>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</si>
  <si>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</si>
  <si>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</si>
  <si>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</si>
  <si>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</si>
  <si>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</si>
  <si>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</si>
  <si>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</si>
  <si>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</si>
  <si>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</si>
  <si>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</si>
  <si>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</si>
  <si>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</si>
  <si>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</si>
  <si>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</si>
  <si>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</si>
  <si>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</si>
  <si>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</si>
  <si>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</si>
  <si>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</si>
  <si>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</si>
  <si>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</si>
  <si>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</si>
  <si>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</si>
  <si>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</si>
  <si>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</si>
  <si>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</si>
  <si>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</si>
  <si>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</si>
  <si>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</si>
  <si>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</si>
  <si>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</si>
  <si>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</si>
  <si>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</si>
  <si>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</si>
  <si>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</si>
  <si>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</si>
  <si>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</si>
  <si>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</si>
  <si>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</si>
  <si>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</si>
  <si>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</si>
  <si>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</si>
  <si>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</si>
  <si>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</si>
  <si>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</si>
  <si>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</si>
  <si>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</si>
  <si>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</si>
  <si>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</si>
  <si>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</si>
  <si>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</si>
  <si>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</si>
  <si>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</si>
  <si>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</si>
  <si>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</si>
  <si>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</si>
  <si>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</si>
  <si>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</si>
  <si>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</si>
  <si>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</si>
  <si>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</si>
  <si>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</si>
  <si>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</si>
  <si>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</si>
  <si>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</si>
  <si>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</si>
  <si>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</si>
  <si>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</si>
  <si>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</si>
  <si>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</si>
  <si>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</si>
  <si>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</si>
  <si>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</si>
  <si>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</si>
  <si>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</si>
  <si>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</si>
  <si>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</si>
  <si>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</si>
  <si>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</si>
  <si>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</si>
  <si>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</si>
  <si>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</si>
  <si>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</si>
  <si>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</si>
  <si>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</si>
  <si>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</si>
  <si>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</si>
  <si>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</si>
  <si>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</si>
  <si>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</si>
  <si>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</si>
  <si>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</si>
  <si>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</si>
  <si>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</si>
  <si>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</si>
  <si>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</si>
  <si>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</si>
  <si>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</si>
  <si>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</si>
  <si>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</si>
  <si>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</si>
  <si>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</si>
  <si>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</si>
  <si>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</si>
  <si>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</si>
  <si>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</si>
  <si>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</si>
  <si>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</si>
  <si>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</si>
  <si>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</si>
  <si>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</si>
  <si>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</si>
  <si>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</si>
  <si>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</si>
  <si>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</si>
  <si>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</si>
  <si>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</si>
  <si>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</si>
  <si>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</si>
  <si>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</si>
  <si>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</si>
  <si>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</si>
  <si>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</si>
  <si>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</si>
  <si>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</si>
  <si>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</si>
  <si>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</si>
  <si>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</si>
  <si>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</si>
  <si>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</si>
  <si>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</si>
  <si>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</si>
  <si>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</si>
  <si>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</si>
  <si>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</si>
  <si>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</si>
  <si>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</si>
  <si>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</si>
  <si>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</si>
  <si>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</si>
  <si>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</si>
  <si>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</si>
  <si>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</si>
  <si>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</si>
  <si>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</si>
  <si>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</si>
  <si>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</si>
  <si>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</si>
  <si>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</si>
  <si>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</si>
  <si>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</si>
  <si>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</si>
  <si>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</si>
  <si>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</si>
  <si>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</si>
  <si>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</si>
  <si>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</si>
  <si>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</si>
  <si>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</si>
  <si>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</si>
  <si>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</si>
  <si>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</si>
  <si>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</si>
  <si>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</si>
  <si>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</si>
  <si>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</si>
  <si>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</si>
  <si>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</si>
  <si>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</si>
  <si>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</si>
  <si>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</si>
  <si>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</si>
  <si>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</si>
  <si>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</si>
  <si>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</si>
  <si>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</si>
  <si>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</si>
  <si>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</si>
  <si>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</si>
  <si>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</si>
  <si>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</si>
  <si>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</si>
  <si>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</si>
  <si>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</si>
  <si>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</si>
  <si>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</si>
  <si>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</si>
  <si>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</si>
  <si>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</si>
  <si>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</si>
  <si>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</si>
  <si>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</si>
  <si>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</si>
  <si>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</si>
  <si>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</si>
  <si>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</si>
  <si>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</si>
  <si>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</si>
  <si>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</si>
  <si>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</si>
  <si>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</si>
  <si>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</si>
  <si>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</si>
  <si>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</si>
  <si>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</si>
  <si>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</si>
  <si>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</si>
  <si>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</si>
  <si>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</si>
  <si>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</si>
  <si>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</si>
  <si>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</si>
  <si>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</si>
  <si>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</si>
  <si>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</si>
  <si>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</si>
  <si>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</si>
  <si>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</si>
  <si>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</si>
  <si>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</si>
  <si>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</si>
  <si>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</si>
  <si>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</si>
  <si>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</si>
  <si>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</si>
  <si>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</si>
  <si>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</si>
  <si>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</si>
  <si>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</si>
  <si>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</si>
  <si>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</si>
  <si>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</si>
  <si>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</si>
  <si>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</si>
  <si>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</si>
  <si>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</si>
  <si>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</si>
  <si>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</si>
  <si>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</si>
  <si>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</si>
  <si>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</si>
  <si>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</si>
  <si>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</si>
  <si>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</si>
  <si>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</si>
  <si>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</si>
  <si>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</si>
  <si>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</si>
  <si>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</si>
  <si>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</si>
  <si>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</si>
  <si>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</si>
  <si>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</si>
  <si>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</si>
  <si>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</si>
  <si>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</si>
  <si>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</si>
  <si>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</si>
  <si>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</si>
  <si>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</si>
  <si>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</si>
  <si>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</si>
  <si>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</si>
  <si>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</si>
  <si>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</si>
  <si>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</si>
  <si>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</si>
  <si>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</si>
  <si>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</si>
  <si>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</si>
  <si>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</si>
  <si>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</si>
  <si>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</si>
  <si>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</si>
  <si>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</si>
  <si>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</si>
  <si>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</si>
  <si>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</si>
  <si>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</si>
  <si>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</si>
  <si>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</si>
  <si>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</si>
  <si>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</si>
  <si>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</si>
  <si>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</si>
  <si>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</si>
  <si>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</si>
  <si>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</si>
  <si>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</si>
  <si>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</si>
  <si>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</si>
  <si>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</si>
  <si>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</si>
  <si>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</si>
  <si>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</si>
  <si>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</si>
  <si>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</si>
  <si>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</si>
  <si>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</si>
  <si>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</si>
  <si>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</si>
  <si>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</si>
  <si>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</si>
  <si>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</si>
  <si>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</si>
  <si>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</si>
  <si>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</si>
  <si>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</si>
  <si>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</si>
  <si>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</si>
  <si>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</si>
  <si>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</si>
  <si>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</si>
  <si>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</si>
  <si>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</si>
  <si>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</si>
  <si>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</si>
  <si>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</si>
  <si>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</si>
  <si>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</si>
  <si>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</si>
  <si>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</si>
  <si>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</si>
  <si>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</si>
  <si>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</si>
  <si>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</si>
  <si>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</si>
  <si>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</si>
  <si>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</si>
  <si>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</si>
  <si>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</si>
  <si>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</si>
  <si>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</si>
  <si>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</si>
  <si>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</si>
  <si>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</si>
  <si>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</si>
  <si>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</si>
  <si>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</si>
  <si>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</si>
  <si>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</si>
  <si>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</si>
  <si>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</si>
  <si>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</si>
  <si>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</si>
  <si>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</si>
  <si>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</si>
  <si>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</si>
  <si>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</si>
  <si>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</si>
  <si>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</si>
  <si>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</si>
  <si>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</si>
  <si>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</si>
  <si>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</si>
  <si>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</si>
  <si>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</si>
  <si>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</si>
  <si>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</si>
  <si>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</si>
  <si>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</si>
  <si>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</si>
  <si>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</si>
  <si>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</si>
  <si>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</si>
  <si>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</si>
  <si>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</si>
  <si>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</si>
  <si>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</si>
  <si>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</si>
  <si>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</si>
  <si>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</si>
  <si>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</si>
  <si>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</si>
  <si>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</si>
  <si>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</si>
  <si>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</si>
  <si>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</si>
  <si>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</si>
  <si>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</si>
  <si>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</si>
  <si>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</si>
  <si>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</si>
  <si>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</si>
  <si>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</si>
  <si>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</si>
  <si>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</si>
  <si>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</si>
  <si>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</si>
  <si>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</si>
  <si>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</si>
  <si>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</si>
  <si>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</si>
  <si>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</si>
  <si>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</si>
  <si>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</si>
  <si>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</si>
  <si>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</si>
  <si>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</si>
  <si>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</si>
  <si>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</si>
  <si>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</si>
  <si>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</si>
  <si>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</si>
  <si>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</si>
  <si>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</si>
  <si>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</si>
  <si>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</si>
  <si>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</si>
  <si>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</si>
  <si>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</si>
  <si>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</si>
  <si>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</si>
  <si>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</si>
  <si>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</si>
  <si>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</si>
  <si>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</si>
  <si>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</si>
  <si>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</si>
  <si>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</si>
  <si>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</si>
  <si>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</si>
  <si>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</si>
  <si>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</si>
  <si>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</si>
  <si>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</si>
  <si>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</si>
  <si>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</si>
  <si>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</si>
  <si>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</si>
  <si>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</si>
  <si>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</si>
  <si>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</si>
  <si>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</si>
  <si>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</si>
  <si>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</si>
  <si>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</si>
  <si>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</si>
  <si>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</si>
  <si>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</si>
  <si>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</si>
  <si>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</si>
  <si>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</si>
  <si>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</si>
  <si>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</si>
  <si>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</si>
  <si>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</si>
  <si>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</si>
  <si>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</si>
  <si>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</si>
  <si>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</si>
  <si>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</si>
  <si>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</si>
  <si>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</si>
  <si>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</si>
  <si>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</si>
  <si>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</si>
  <si>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</si>
  <si>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</si>
  <si>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</si>
  <si>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</si>
  <si>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</si>
  <si>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</si>
  <si>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</si>
  <si>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</si>
  <si>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</si>
  <si>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</si>
  <si>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</si>
  <si>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</si>
  <si>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</si>
  <si>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</si>
  <si>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</si>
  <si>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</si>
  <si>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</si>
  <si>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</si>
  <si>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</si>
  <si>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</si>
  <si>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</si>
  <si>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</si>
  <si>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</si>
  <si>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</si>
  <si>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</si>
  <si>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</si>
  <si>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</si>
  <si>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</si>
  <si>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</si>
  <si>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</si>
  <si>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</si>
  <si>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</si>
  <si>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</si>
  <si>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</si>
  <si>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</si>
  <si>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</si>
  <si>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</si>
  <si>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</si>
  <si>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</si>
  <si>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</si>
  <si>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</si>
  <si>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</si>
  <si>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</si>
  <si>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</si>
  <si>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</si>
  <si>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</si>
  <si>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</si>
  <si>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</si>
  <si>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</si>
  <si>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</si>
  <si>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</si>
  <si>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</si>
  <si>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</si>
  <si>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</si>
  <si>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</si>
  <si>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</si>
  <si>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</si>
  <si>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</si>
  <si>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</si>
  <si>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</si>
  <si>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</si>
  <si>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</si>
  <si>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</si>
  <si>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</si>
  <si>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</si>
  <si>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</si>
  <si>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</si>
  <si>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</si>
  <si>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</si>
  <si>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</si>
  <si>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</si>
  <si>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</si>
  <si>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</si>
  <si>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</si>
  <si>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</si>
  <si>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</si>
  <si>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</si>
  <si>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</si>
  <si>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</si>
  <si>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</si>
  <si>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</si>
  <si>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</si>
  <si>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</si>
  <si>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</si>
  <si>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</si>
  <si>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</si>
  <si>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</si>
  <si>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</si>
  <si>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</si>
  <si>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</si>
  <si>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</si>
  <si>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</si>
  <si>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</si>
  <si>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</si>
  <si>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</si>
  <si>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</si>
  <si>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</si>
  <si>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</si>
  <si>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</si>
  <si>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</si>
  <si>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</si>
  <si>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</si>
  <si>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</si>
  <si>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</si>
  <si>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</si>
  <si>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</si>
  <si>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</si>
  <si>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</si>
  <si>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</si>
  <si>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</si>
  <si>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</si>
  <si>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</si>
  <si>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</si>
  <si>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</si>
  <si>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</si>
  <si>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</si>
  <si>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</si>
  <si>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</si>
  <si>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</si>
  <si>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</si>
  <si>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</si>
  <si>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</si>
  <si>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</si>
  <si>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</si>
  <si>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</si>
  <si>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</si>
  <si>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</si>
  <si>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</si>
  <si>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</si>
  <si>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</si>
  <si>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</si>
  <si>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</si>
  <si>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</si>
  <si>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</si>
  <si>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</si>
  <si>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</si>
  <si>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</si>
  <si>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</si>
  <si>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</si>
  <si>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</si>
  <si>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</si>
  <si>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</si>
  <si>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</si>
  <si>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</si>
  <si>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</si>
  <si>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</si>
  <si>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</si>
  <si>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</si>
  <si>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</si>
  <si>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</si>
  <si>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</si>
  <si>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</si>
  <si>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</si>
  <si>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</si>
  <si>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</si>
  <si>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</si>
  <si>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</si>
  <si>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</si>
  <si>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</si>
  <si>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</si>
  <si>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</si>
  <si>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</si>
  <si>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</si>
  <si>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</si>
  <si>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</si>
  <si>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</si>
  <si>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</si>
  <si>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</si>
  <si>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</si>
  <si>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</si>
  <si>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</si>
  <si>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</si>
  <si>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</si>
  <si>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</si>
  <si>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</si>
  <si>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</si>
  <si>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</si>
  <si>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</si>
  <si>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</si>
  <si>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</si>
  <si>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</si>
  <si>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</si>
  <si>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</si>
  <si>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</si>
  <si>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</si>
  <si>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</si>
  <si>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</si>
  <si>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</si>
  <si>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</si>
  <si>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</si>
  <si>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</si>
  <si>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</si>
  <si>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</si>
  <si>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</si>
  <si>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</si>
  <si>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</si>
  <si>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</si>
  <si>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</si>
  <si>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</si>
  <si>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</si>
  <si>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</si>
  <si>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</si>
  <si>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</si>
  <si>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</si>
  <si>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</si>
  <si>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</si>
  <si>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</si>
  <si>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</si>
  <si>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</si>
  <si>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</si>
  <si>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</si>
  <si>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</si>
  <si>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</si>
  <si>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</si>
  <si>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</si>
  <si>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</si>
  <si>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</si>
  <si>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</si>
  <si>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</si>
  <si>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</si>
  <si>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</si>
  <si>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</si>
  <si>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</si>
  <si>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</si>
  <si>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</si>
  <si>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</si>
  <si>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</si>
  <si>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</si>
  <si>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</si>
  <si>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</si>
  <si>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</si>
  <si>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</si>
  <si>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</si>
  <si>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</si>
  <si>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</si>
  <si>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</si>
  <si>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</si>
  <si>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</si>
  <si>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</si>
  <si>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</si>
  <si>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</si>
  <si>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</si>
  <si>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</si>
  <si>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</si>
  <si>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</si>
  <si>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</si>
  <si>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</si>
  <si>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</si>
  <si>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</si>
  <si>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</si>
  <si>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</si>
  <si>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</si>
  <si>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</si>
  <si>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</si>
  <si>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</si>
  <si>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</si>
  <si>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</si>
  <si>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</si>
  <si>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</si>
  <si>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</si>
  <si>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</si>
  <si>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</si>
  <si>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</si>
  <si>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</si>
  <si>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</si>
  <si>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</si>
  <si>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</si>
  <si>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</si>
  <si>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</si>
  <si>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</si>
  <si>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</si>
  <si>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</si>
  <si>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</si>
  <si>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</si>
  <si>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</si>
  <si>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</si>
  <si>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</si>
  <si>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</si>
  <si>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</si>
  <si>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</si>
  <si>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</si>
  <si>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</si>
  <si>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</si>
  <si>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</si>
  <si>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</si>
  <si>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</si>
  <si>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</si>
  <si>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</si>
  <si>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</si>
  <si>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</si>
  <si>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</si>
  <si>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</si>
  <si>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</si>
  <si>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</si>
  <si>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</si>
  <si>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</si>
  <si>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</si>
  <si>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</si>
  <si>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</si>
  <si>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</si>
  <si>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</si>
  <si>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</si>
  <si>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</si>
  <si>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</si>
  <si>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</si>
  <si>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</si>
  <si>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</si>
  <si>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</si>
  <si>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</si>
  <si>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</si>
  <si>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</si>
  <si>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</si>
  <si>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</si>
  <si>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</si>
  <si>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</si>
  <si>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</si>
  <si>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</si>
  <si>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</si>
  <si>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</si>
  <si>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</si>
  <si>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</si>
  <si>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</si>
  <si>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</si>
  <si>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</si>
  <si>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</si>
  <si>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</si>
  <si>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</si>
  <si>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</si>
  <si>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</si>
  <si>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</si>
  <si>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</si>
  <si>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</si>
  <si>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</si>
  <si>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</si>
  <si>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</si>
  <si>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</si>
  <si>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</si>
  <si>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</si>
  <si>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</si>
  <si>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</si>
  <si>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</si>
  <si>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</si>
  <si>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</si>
  <si>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</si>
  <si>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</si>
  <si>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</si>
  <si>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</si>
  <si>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</si>
  <si>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</si>
  <si>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</si>
  <si>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</si>
  <si>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</si>
  <si>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</si>
  <si>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</si>
  <si>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</si>
  <si>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</si>
  <si>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</si>
  <si>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</si>
  <si>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</si>
  <si>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</si>
  <si>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</si>
  <si>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</si>
  <si>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</si>
  <si>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</si>
  <si>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</si>
  <si>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</si>
  <si>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</si>
  <si>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</si>
  <si>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</si>
  <si>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</si>
  <si>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</si>
  <si>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</si>
  <si>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</si>
  <si>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</si>
  <si>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</si>
  <si>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</si>
  <si>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</si>
  <si>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</si>
  <si>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</si>
  <si>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</si>
  <si>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</si>
  <si>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</si>
  <si>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</si>
  <si>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</si>
  <si>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</si>
  <si>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</si>
  <si>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</si>
  <si>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</si>
  <si>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</si>
  <si>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</si>
  <si>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</si>
  <si>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</si>
  <si>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</si>
  <si>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</si>
  <si>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</si>
  <si>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</si>
  <si>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</si>
  <si>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</si>
  <si>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</si>
  <si>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</si>
  <si>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</si>
  <si>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</si>
  <si>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</si>
  <si>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</si>
  <si>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</si>
  <si>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</si>
  <si>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</si>
  <si>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</si>
  <si>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</si>
  <si>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</si>
  <si>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</si>
  <si>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</si>
  <si>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</si>
  <si>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</si>
  <si>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</si>
  <si>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</si>
  <si>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</si>
  <si>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</si>
  <si>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</si>
  <si>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</si>
  <si>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</si>
  <si>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</si>
  <si>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</si>
  <si>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</si>
  <si>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</si>
  <si>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</si>
  <si>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</si>
  <si>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</si>
  <si>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</si>
  <si>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</si>
  <si>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</si>
  <si>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</si>
  <si>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</si>
  <si>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</si>
  <si>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</si>
  <si>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</si>
  <si>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</si>
  <si>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</si>
  <si>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</si>
  <si>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</si>
  <si>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</si>
  <si>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</si>
  <si>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</si>
  <si>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</si>
  <si>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</si>
  <si>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</si>
  <si>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</si>
  <si>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</si>
  <si>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</si>
  <si>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</si>
  <si>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</si>
  <si>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</si>
  <si>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</si>
  <si>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</si>
  <si>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</si>
  <si>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</si>
  <si>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</si>
  <si>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</si>
  <si>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</si>
  <si>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</si>
  <si>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</si>
  <si>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</si>
  <si>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</si>
  <si>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</si>
  <si>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</si>
  <si>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</si>
  <si>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</si>
  <si>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</si>
  <si>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</si>
  <si>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</si>
  <si>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</si>
  <si>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</si>
  <si>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</si>
  <si>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</si>
  <si>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</si>
  <si>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</si>
  <si>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</si>
  <si>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</si>
  <si>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</si>
  <si>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</si>
  <si>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</si>
  <si>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</si>
  <si>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</si>
  <si>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</si>
  <si>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</si>
  <si>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</si>
  <si>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</si>
  <si>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</si>
  <si>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</si>
  <si>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</si>
  <si>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</si>
  <si>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</si>
  <si>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</si>
  <si>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</si>
  <si>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</si>
  <si>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</si>
  <si>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</si>
  <si>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</si>
  <si>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</si>
  <si>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</si>
  <si>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</si>
  <si>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</si>
  <si>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</si>
  <si>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</si>
  <si>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</si>
  <si>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</si>
  <si>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</si>
  <si>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</si>
  <si>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</si>
  <si>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</si>
  <si>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</si>
  <si>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</si>
  <si>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</si>
  <si>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</si>
  <si>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</si>
  <si>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</si>
  <si>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</si>
  <si>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</si>
  <si>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</si>
  <si>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</si>
  <si>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</si>
  <si>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</si>
  <si>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</si>
  <si>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</si>
  <si>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</si>
  <si>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</si>
  <si>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</si>
  <si>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</si>
  <si>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</si>
  <si>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</si>
  <si>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</si>
  <si>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</si>
  <si>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</si>
  <si>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</si>
  <si>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</si>
  <si>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</si>
  <si>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</si>
  <si>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</si>
  <si>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</si>
  <si>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</si>
  <si>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</si>
  <si>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</si>
  <si>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</si>
  <si>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</si>
  <si>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</si>
  <si>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</si>
  <si>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</si>
  <si>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</si>
  <si>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</si>
  <si>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</si>
  <si>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</si>
  <si>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</si>
  <si>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</si>
  <si>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</si>
  <si>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</si>
  <si>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</si>
  <si>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</si>
  <si>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</si>
  <si>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</si>
  <si>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</si>
  <si>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</si>
  <si>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</si>
  <si>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</si>
  <si>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</si>
  <si>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</si>
  <si>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</si>
  <si>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</si>
  <si>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</si>
  <si>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</si>
  <si>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</si>
  <si>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</si>
  <si>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</si>
  <si>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</si>
  <si>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</si>
  <si>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</si>
  <si>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</si>
  <si>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</si>
  <si>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</si>
  <si>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</si>
  <si>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</si>
  <si>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</si>
  <si>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</si>
  <si>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</si>
  <si>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</si>
  <si>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</si>
  <si>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</si>
  <si>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</si>
  <si>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</si>
  <si>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</si>
  <si>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</si>
  <si>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</si>
  <si>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</si>
  <si>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</si>
  <si>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</si>
  <si>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</si>
  <si>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</si>
  <si>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</si>
  <si>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</si>
  <si>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</si>
  <si>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</si>
  <si>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</si>
  <si>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</si>
  <si>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</si>
  <si>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</si>
  <si>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</si>
  <si>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</si>
  <si>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</si>
  <si>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</si>
  <si>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</si>
  <si>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</si>
  <si>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</si>
  <si>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</si>
  <si>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</si>
  <si>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</si>
  <si>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</si>
  <si>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</si>
  <si>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</si>
  <si>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</si>
  <si>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</si>
  <si>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</si>
  <si>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</si>
  <si>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</si>
  <si>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</si>
  <si>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</si>
  <si>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</si>
  <si>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</si>
  <si>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</si>
  <si>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</si>
  <si>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</si>
  <si>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</si>
  <si>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</si>
  <si>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</si>
  <si>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</si>
  <si>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</si>
  <si>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</si>
  <si>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</si>
  <si>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</si>
  <si>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</si>
  <si>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</si>
  <si>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</si>
  <si>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</si>
  <si>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</si>
  <si>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</si>
  <si>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</si>
  <si>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</si>
  <si>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</si>
  <si>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</si>
  <si>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</si>
  <si>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</si>
  <si>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</si>
  <si>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</si>
  <si>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</si>
  <si>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</si>
  <si>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</si>
  <si>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</si>
  <si>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</si>
  <si>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</si>
  <si>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</si>
  <si>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</si>
  <si>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</si>
  <si>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</si>
  <si>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</si>
  <si>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</si>
  <si>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</si>
  <si>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</si>
  <si>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</si>
  <si>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</si>
  <si>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</si>
  <si>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</si>
  <si>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</si>
  <si>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</si>
  <si>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</si>
  <si>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</si>
  <si>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</si>
  <si>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</si>
  <si>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</si>
  <si>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</si>
  <si>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</si>
  <si>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</si>
  <si>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</si>
  <si>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</si>
  <si>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</si>
  <si>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</si>
  <si>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</si>
  <si>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</si>
  <si>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</si>
  <si>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</si>
  <si>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</si>
  <si>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</si>
  <si>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</si>
  <si>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</si>
  <si>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</si>
  <si>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</si>
  <si>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</si>
  <si>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</si>
  <si>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</si>
  <si>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</si>
  <si>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</si>
  <si>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</si>
  <si>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</si>
  <si>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</si>
  <si>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</si>
  <si>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</si>
  <si>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</si>
  <si>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</si>
  <si>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</si>
  <si>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</si>
  <si>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</si>
  <si>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</si>
  <si>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</si>
  <si>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</si>
  <si>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</si>
  <si>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</si>
  <si>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</si>
  <si>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</si>
  <si>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</si>
  <si>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</si>
  <si>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</si>
  <si>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</si>
  <si>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</si>
  <si>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</si>
  <si>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</si>
  <si>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</si>
  <si>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</si>
  <si>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</si>
  <si>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</si>
  <si>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</si>
  <si>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</si>
  <si>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</si>
  <si>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</si>
  <si>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</si>
  <si>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</si>
  <si>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</si>
  <si>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</si>
  <si>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</si>
  <si>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</si>
  <si>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</si>
  <si>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</si>
  <si>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</si>
  <si>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</si>
  <si>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</si>
  <si>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</si>
  <si>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</si>
  <si>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</si>
  <si>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</si>
  <si>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</si>
  <si>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</si>
  <si>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</si>
  <si>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</si>
  <si>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</si>
  <si>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</si>
  <si>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</si>
  <si>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</si>
  <si>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</si>
  <si>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</si>
  <si>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</si>
  <si>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</si>
  <si>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</si>
  <si>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</si>
  <si>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</si>
  <si>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</si>
  <si>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</si>
  <si>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</si>
  <si>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</si>
  <si>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</si>
  <si>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</si>
  <si>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</si>
  <si>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</si>
  <si>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</si>
  <si>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</si>
  <si>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</si>
  <si>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</si>
  <si>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</si>
  <si>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</si>
  <si>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</si>
  <si>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</si>
  <si>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</si>
  <si>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</si>
  <si>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</si>
  <si>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</si>
  <si>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</si>
  <si>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</si>
  <si>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</si>
  <si>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</si>
  <si>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</si>
  <si>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</si>
  <si>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</si>
  <si>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</si>
  <si>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</si>
  <si>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</si>
  <si>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</si>
  <si>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</si>
  <si>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</si>
  <si>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</si>
  <si>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</si>
  <si>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</si>
  <si>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</si>
  <si>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</si>
  <si>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</si>
  <si>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</si>
  <si>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</si>
  <si>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</si>
  <si>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</si>
  <si>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</si>
  <si>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</si>
  <si>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</si>
  <si>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</si>
  <si>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</si>
  <si>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</si>
  <si>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</si>
  <si>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</si>
  <si>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</si>
  <si>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</si>
  <si>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</si>
  <si>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</si>
  <si>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</si>
  <si>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</si>
  <si>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</si>
  <si>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</si>
  <si>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</si>
  <si>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</si>
  <si>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</si>
  <si>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</si>
  <si>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</si>
  <si>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</si>
  <si>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</si>
  <si>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</si>
  <si>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</si>
  <si>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</si>
  <si>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</si>
  <si>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</si>
  <si>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</si>
  <si>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</si>
  <si>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</si>
  <si>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</si>
  <si>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</si>
  <si>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</si>
  <si>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</si>
  <si>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</si>
  <si>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</si>
  <si>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</si>
  <si>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</si>
  <si>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</si>
  <si>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</si>
  <si>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</si>
  <si>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</si>
  <si>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</si>
  <si>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</si>
  <si>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</si>
  <si>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</si>
  <si>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</si>
  <si>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</si>
  <si>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</si>
  <si>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</si>
  <si>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</si>
  <si>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</si>
  <si>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</si>
  <si>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</si>
  <si>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</si>
  <si>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</si>
  <si>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</si>
  <si>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</si>
  <si>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</si>
  <si>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</si>
  <si>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</si>
  <si>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</si>
  <si>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</si>
  <si>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</si>
  <si>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</si>
  <si>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</si>
  <si>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</si>
  <si>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</si>
  <si>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</si>
  <si>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</si>
  <si>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</si>
  <si>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</si>
  <si>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</si>
  <si>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</si>
  <si>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</si>
  <si>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</si>
  <si>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</si>
  <si>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</si>
  <si>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</si>
  <si>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</si>
  <si>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</si>
  <si>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</si>
  <si>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</si>
  <si>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</si>
  <si>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</si>
  <si>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</si>
  <si>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</si>
  <si>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</si>
  <si>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</si>
  <si>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</si>
  <si>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</si>
  <si>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</si>
  <si>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</si>
  <si>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</si>
  <si>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</si>
  <si>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</si>
  <si>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</si>
  <si>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</si>
  <si>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</si>
  <si>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</si>
  <si>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</si>
  <si>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</si>
  <si>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</si>
  <si>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</si>
  <si>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</si>
  <si>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</si>
  <si>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</si>
  <si>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</si>
  <si>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</si>
  <si>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</si>
  <si>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</si>
  <si>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</si>
  <si>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</si>
  <si>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</si>
  <si>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</si>
  <si>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</si>
  <si>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</si>
  <si>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</si>
  <si>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</si>
  <si>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</si>
  <si>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</si>
  <si>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</si>
  <si>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</si>
  <si>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</si>
  <si>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</si>
  <si>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</si>
  <si>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</si>
  <si>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</si>
  <si>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</si>
  <si>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</si>
  <si>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</si>
  <si>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</si>
  <si>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</si>
  <si>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</si>
  <si>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</si>
  <si>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</si>
  <si>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</si>
  <si>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</si>
  <si>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</si>
  <si>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</si>
  <si>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</si>
  <si>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</si>
  <si>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</si>
  <si>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</si>
  <si>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</si>
  <si>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</si>
  <si>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</si>
  <si>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</si>
  <si>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</si>
  <si>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</si>
  <si>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</si>
  <si>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</si>
  <si>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</si>
  <si>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</si>
  <si>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</si>
  <si>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</si>
  <si>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</si>
  <si>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</si>
  <si>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</si>
  <si>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</si>
  <si>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</si>
  <si>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</si>
  <si>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</si>
  <si>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</si>
  <si>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</si>
  <si>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</si>
  <si>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</si>
  <si>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</si>
  <si>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</si>
  <si>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</si>
  <si>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</si>
  <si>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</si>
  <si>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</si>
  <si>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</si>
  <si>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</si>
  <si>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</si>
  <si>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</si>
  <si>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</si>
  <si>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</si>
  <si>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</si>
  <si>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</si>
  <si>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</si>
  <si>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</si>
  <si>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</si>
  <si>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</si>
  <si>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</si>
  <si>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</si>
  <si>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</si>
  <si>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</si>
  <si>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</si>
  <si>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</si>
  <si>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</si>
  <si>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</si>
  <si>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</si>
  <si>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</si>
  <si>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</si>
  <si>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</si>
  <si>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</si>
  <si>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</si>
  <si>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</si>
  <si>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</si>
  <si>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</si>
  <si>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</si>
  <si>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</si>
  <si>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</si>
  <si>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</si>
  <si>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</si>
  <si>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</si>
  <si>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</si>
  <si>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</si>
  <si>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</si>
  <si>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</si>
  <si>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</si>
  <si>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</si>
  <si>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</si>
  <si>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</si>
  <si>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</si>
  <si>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</si>
  <si>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</si>
  <si>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</si>
  <si>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</si>
  <si>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</si>
  <si>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</si>
  <si>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</si>
  <si>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</si>
  <si>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</si>
  <si>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</si>
  <si>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</si>
  <si>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</si>
  <si>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</si>
  <si>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</si>
  <si>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</si>
  <si>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</si>
  <si>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</si>
  <si>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</si>
  <si>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</si>
  <si>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</si>
  <si>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</si>
  <si>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</si>
  <si>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</si>
  <si>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</si>
  <si>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</si>
  <si>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</si>
  <si>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</si>
  <si>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</si>
  <si>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</si>
  <si>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</si>
  <si>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</si>
  <si>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</si>
  <si>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</si>
  <si>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</si>
  <si>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</si>
  <si>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</si>
  <si>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</si>
  <si>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</si>
  <si>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</si>
  <si>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</si>
  <si>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</si>
  <si>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</si>
  <si>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</si>
  <si>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</si>
  <si>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</si>
  <si>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</si>
  <si>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</si>
  <si>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</si>
  <si>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</si>
  <si>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</si>
  <si>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</si>
  <si>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</si>
  <si>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</si>
  <si>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</si>
  <si>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</si>
  <si>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</si>
  <si>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</si>
  <si>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</si>
  <si>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</si>
  <si>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</si>
  <si>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</si>
  <si>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</si>
  <si>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</si>
  <si>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</si>
  <si>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</si>
  <si>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</si>
  <si>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</si>
  <si>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</si>
  <si>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</si>
  <si>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</si>
  <si>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</si>
  <si>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</si>
  <si>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</si>
  <si>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</si>
  <si>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</si>
  <si>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</si>
  <si>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</si>
  <si>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</si>
  <si>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</si>
  <si>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</si>
  <si>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</si>
  <si>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</si>
  <si>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</si>
  <si>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</si>
  <si>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</si>
  <si>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</si>
  <si>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</si>
  <si>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</si>
  <si>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</si>
  <si>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</si>
  <si>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</si>
  <si>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</si>
  <si>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</si>
  <si>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</si>
  <si>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</si>
  <si>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</si>
  <si>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</si>
  <si>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</si>
  <si>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</si>
  <si>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</si>
  <si>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</si>
  <si>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</si>
  <si>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</si>
  <si>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</si>
  <si>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</si>
  <si>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</si>
  <si>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</si>
  <si>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</si>
  <si>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</si>
  <si>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</si>
  <si>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</si>
  <si>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</si>
  <si>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</si>
  <si>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</si>
  <si>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</si>
  <si>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</si>
  <si>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</si>
  <si>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</si>
  <si>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</si>
  <si>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</si>
  <si>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</si>
  <si>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</si>
  <si>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</si>
  <si>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</si>
  <si>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</si>
  <si>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</si>
  <si>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</si>
  <si>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</si>
  <si>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</si>
  <si>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</si>
  <si>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</si>
  <si>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</si>
  <si>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</si>
  <si>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</si>
  <si>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</si>
  <si>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</si>
  <si>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</si>
  <si>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</si>
  <si>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</si>
  <si>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</si>
  <si>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</si>
  <si>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</si>
  <si>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</si>
  <si>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</si>
  <si>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</si>
  <si>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</si>
  <si>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</si>
  <si>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</si>
  <si>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</si>
  <si>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</si>
  <si>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</si>
  <si>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</si>
  <si>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</si>
  <si>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</si>
  <si>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</si>
  <si>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</si>
  <si>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</si>
  <si>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</si>
  <si>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</si>
  <si>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</si>
  <si>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</si>
  <si>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</si>
  <si>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</si>
  <si>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</si>
  <si>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</si>
  <si>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</si>
  <si>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</si>
  <si>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</si>
  <si>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</si>
  <si>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</si>
  <si>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</si>
  <si>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</si>
  <si>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</si>
  <si>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</si>
  <si>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</si>
  <si>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</si>
  <si>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</si>
  <si>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</si>
  <si>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</si>
  <si>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</si>
  <si>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</si>
  <si>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</si>
  <si>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</si>
  <si>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</si>
  <si>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</si>
  <si>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</si>
  <si>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</si>
  <si>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</si>
  <si>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</si>
  <si>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</si>
  <si>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</si>
  <si>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</si>
  <si>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</si>
  <si>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</si>
  <si>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</si>
  <si>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</si>
  <si>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</si>
  <si>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</si>
  <si>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</si>
  <si>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</si>
  <si>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</si>
  <si>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</si>
  <si>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</si>
  <si>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</si>
  <si>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</si>
  <si>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</si>
  <si>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</si>
  <si>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</si>
  <si>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</si>
  <si>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</si>
  <si>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</si>
  <si>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</si>
  <si>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</si>
  <si>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</si>
  <si>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</si>
  <si>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</si>
  <si>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</si>
  <si>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</si>
  <si>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</si>
  <si>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</si>
  <si>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</si>
  <si>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</si>
  <si>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</si>
  <si>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</si>
  <si>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</si>
  <si>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</si>
  <si>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</si>
  <si>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</si>
  <si>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</si>
  <si>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</si>
  <si>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</si>
  <si>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</si>
  <si>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</si>
  <si>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</si>
  <si>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</si>
  <si>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</si>
  <si>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</si>
  <si>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</si>
  <si>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</si>
  <si>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</si>
  <si>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</si>
  <si>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</si>
  <si>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</si>
  <si>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</si>
  <si>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</si>
  <si>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</si>
  <si>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</si>
  <si>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</si>
  <si>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</si>
  <si>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</si>
  <si>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</si>
  <si>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</si>
  <si>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</si>
  <si>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</si>
  <si>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</si>
  <si>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</si>
  <si>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</si>
  <si>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</si>
  <si>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</si>
  <si>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</si>
  <si>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</si>
  <si>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</si>
  <si>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</si>
  <si>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</si>
  <si>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</si>
  <si>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</si>
  <si>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</si>
  <si>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</si>
  <si>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</si>
  <si>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</si>
  <si>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</si>
  <si>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</si>
  <si>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</si>
  <si>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</si>
  <si>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</si>
  <si>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</si>
  <si>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</si>
  <si>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</si>
  <si>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</si>
  <si>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</si>
  <si>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</si>
  <si>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</si>
  <si>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</si>
  <si>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</si>
  <si>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</si>
  <si>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</si>
  <si>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</si>
  <si>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</si>
  <si>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</si>
  <si>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</si>
  <si>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</si>
  <si>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</si>
  <si>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</si>
  <si>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</si>
  <si>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</si>
  <si>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</si>
  <si>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</si>
  <si>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</si>
  <si>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</si>
  <si>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</si>
  <si>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</si>
  <si>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</si>
  <si>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</si>
  <si>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</si>
  <si>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</si>
  <si>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</si>
  <si>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</si>
  <si>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</si>
  <si>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</si>
  <si>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</si>
  <si>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</si>
  <si>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</si>
  <si>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</si>
  <si>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</si>
  <si>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</si>
  <si>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</si>
  <si>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</si>
  <si>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</si>
  <si>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</si>
  <si>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</si>
  <si>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</si>
  <si>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</si>
  <si>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</si>
  <si>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</si>
  <si>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</si>
  <si>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</si>
  <si>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</si>
  <si>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</si>
  <si>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</si>
  <si>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</si>
  <si>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</si>
  <si>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</si>
  <si>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</si>
  <si>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</si>
  <si>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</si>
  <si>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</si>
  <si>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</si>
  <si>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</si>
  <si>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</si>
  <si>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</si>
  <si>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</si>
  <si>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</si>
  <si>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</si>
  <si>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</si>
  <si>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</si>
  <si>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</si>
  <si>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</si>
  <si>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</si>
  <si>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</si>
  <si>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</si>
  <si>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</si>
  <si>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</si>
  <si>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</si>
  <si>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</si>
  <si>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</si>
  <si>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</si>
  <si>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</si>
  <si>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</si>
  <si>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</si>
  <si>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</si>
  <si>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</si>
  <si>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</si>
  <si>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</si>
  <si>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</si>
  <si>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</si>
  <si>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</si>
  <si>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</si>
  <si>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</si>
  <si>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</si>
  <si>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</si>
  <si>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</si>
  <si>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</si>
  <si>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</si>
  <si>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</si>
  <si>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</si>
  <si>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</si>
  <si>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</si>
  <si>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</si>
  <si>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</si>
  <si>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</si>
  <si>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</si>
  <si>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</si>
  <si>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</si>
  <si>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</si>
  <si>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</si>
  <si>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</si>
  <si>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</si>
  <si>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</si>
  <si>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</si>
  <si>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</si>
  <si>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</si>
  <si>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</si>
  <si>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</si>
  <si>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</si>
  <si>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</si>
  <si>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</si>
  <si>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</si>
  <si>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</si>
  <si>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</si>
  <si>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</si>
  <si>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</si>
  <si>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</si>
  <si>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</si>
  <si>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</si>
  <si>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</si>
  <si>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</si>
  <si>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</si>
  <si>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</si>
  <si>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</si>
  <si>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</si>
  <si>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</si>
  <si>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</si>
  <si>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</si>
  <si>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</si>
  <si>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</si>
  <si>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</si>
  <si>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</si>
  <si>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</si>
  <si>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</si>
  <si>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</si>
  <si>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</si>
  <si>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</si>
  <si>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</si>
  <si>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</si>
  <si>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</si>
  <si>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</si>
  <si>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</si>
  <si>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</si>
  <si>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</si>
  <si>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</si>
  <si>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</si>
  <si>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</si>
  <si>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</si>
  <si>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</si>
  <si>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</si>
  <si>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</si>
  <si>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</si>
  <si>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</si>
  <si>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</si>
  <si>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</si>
  <si>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</si>
  <si>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</si>
  <si>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</si>
  <si>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</si>
  <si>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</si>
  <si>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</si>
  <si>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</si>
  <si>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</si>
  <si>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</si>
  <si>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</si>
  <si>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</si>
  <si>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</si>
  <si>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</si>
  <si>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</si>
  <si>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</si>
  <si>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</si>
  <si>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</si>
  <si>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</si>
  <si>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</si>
  <si>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</si>
  <si>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</si>
  <si>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</si>
  <si>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</si>
  <si>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</si>
  <si>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</si>
  <si>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</si>
  <si>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</si>
  <si>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</si>
  <si>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</si>
  <si>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</si>
  <si>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</si>
  <si>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</si>
  <si>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</si>
  <si>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</si>
  <si>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</si>
  <si>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</si>
  <si>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</si>
  <si>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</si>
  <si>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</si>
  <si>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</si>
  <si>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</si>
  <si>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</si>
  <si>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</si>
  <si>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</si>
  <si>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</si>
  <si>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</si>
  <si>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</si>
  <si>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</si>
  <si>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</si>
  <si>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</si>
  <si>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</si>
  <si>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</si>
  <si>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</si>
  <si>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</si>
  <si>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</si>
  <si>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</si>
  <si>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</si>
  <si>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</si>
  <si>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</si>
  <si>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</si>
  <si>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</si>
  <si>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</si>
  <si>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</si>
  <si>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</si>
  <si>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</si>
  <si>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</si>
  <si>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</si>
  <si>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</si>
  <si>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</si>
  <si>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</si>
  <si>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</si>
  <si>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</si>
  <si>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</si>
  <si>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</si>
  <si>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</si>
  <si>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</si>
  <si>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</si>
  <si>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</si>
  <si>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</si>
  <si>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</si>
  <si>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</si>
  <si>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</si>
  <si>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</si>
  <si>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</si>
  <si>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</si>
  <si>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</si>
  <si>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</si>
  <si>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</si>
  <si>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</si>
  <si>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</si>
  <si>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</si>
  <si>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</si>
  <si>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</si>
  <si>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</si>
  <si>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</si>
  <si>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</si>
  <si>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</si>
  <si>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</si>
  <si>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</si>
  <si>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</si>
  <si>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</si>
  <si>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</si>
  <si>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</si>
  <si>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</si>
  <si>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</si>
  <si>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</si>
  <si>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</si>
  <si>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</si>
  <si>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</si>
  <si>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</si>
  <si>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</si>
  <si>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</si>
  <si>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</si>
  <si>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</si>
  <si>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</si>
  <si>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</si>
  <si>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</si>
  <si>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</si>
  <si>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</si>
  <si>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</si>
  <si>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</si>
  <si>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</si>
  <si>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</si>
  <si>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</si>
  <si>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</si>
  <si>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</si>
  <si>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</si>
  <si>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</si>
  <si>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</si>
  <si>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</si>
  <si>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</si>
  <si>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</si>
  <si>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</si>
  <si>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</si>
  <si>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</si>
  <si>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</si>
  <si>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</si>
  <si>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</si>
  <si>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</si>
  <si>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</si>
  <si>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</si>
  <si>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</si>
  <si>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</si>
  <si>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</si>
  <si>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</si>
  <si>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</si>
  <si>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</si>
  <si>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</si>
  <si>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</si>
  <si>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</si>
  <si>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</si>
  <si>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</si>
  <si>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</si>
  <si>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</si>
  <si>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</si>
  <si>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</si>
  <si>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</si>
  <si>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</si>
  <si>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</si>
  <si>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</si>
  <si>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</si>
  <si>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</si>
  <si>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</si>
  <si>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</si>
  <si>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</si>
  <si>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</si>
  <si>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</si>
  <si>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</si>
  <si>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</si>
  <si>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</si>
  <si>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</si>
  <si>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</si>
  <si>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</si>
  <si>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</si>
  <si>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</si>
  <si>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</si>
  <si>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</si>
  <si>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</si>
  <si>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</si>
  <si>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</si>
  <si>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</si>
  <si>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</si>
  <si>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</si>
  <si>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</si>
  <si>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</si>
  <si>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</si>
  <si>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</si>
  <si>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</si>
  <si>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</si>
  <si>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</si>
  <si>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</si>
  <si>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</si>
  <si>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</si>
  <si>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</si>
  <si>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</si>
  <si>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</si>
  <si>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</si>
  <si>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</si>
  <si>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</si>
  <si>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</si>
  <si>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</si>
  <si>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</si>
  <si>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</si>
  <si>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</si>
  <si>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</si>
  <si>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</si>
  <si>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</si>
  <si>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</si>
  <si>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</si>
  <si>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</si>
  <si>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</si>
  <si>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</si>
  <si>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</si>
  <si>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</si>
  <si>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</si>
  <si>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</si>
  <si>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</si>
  <si>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</si>
  <si>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</si>
  <si>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</si>
  <si>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</si>
  <si>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</si>
  <si>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</si>
  <si>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</si>
  <si>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</si>
  <si>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</si>
  <si>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</si>
  <si>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</si>
  <si>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</si>
  <si>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</si>
  <si>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</si>
  <si>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</si>
  <si>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</si>
  <si>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</si>
  <si>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</si>
  <si>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</si>
  <si>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</si>
  <si>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</si>
  <si>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</si>
  <si>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</si>
  <si>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</si>
  <si>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</si>
  <si>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</si>
  <si>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</si>
  <si>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</si>
  <si>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</si>
  <si>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</si>
  <si>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</si>
  <si>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</si>
  <si>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</si>
  <si>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</si>
  <si>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</si>
  <si>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</si>
  <si>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</si>
  <si>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</si>
  <si>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</si>
  <si>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</si>
  <si>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</si>
  <si>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</si>
  <si>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</si>
  <si>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</si>
  <si>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</si>
  <si>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</si>
  <si>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</si>
  <si>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</si>
  <si>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</si>
  <si>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</si>
  <si>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</si>
  <si>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</si>
  <si>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</si>
  <si>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</si>
  <si>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</si>
  <si>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</si>
  <si>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</si>
  <si>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</si>
  <si>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</si>
  <si>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</si>
  <si>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</si>
  <si>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</si>
  <si>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</si>
  <si>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</si>
  <si>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</si>
  <si>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</si>
  <si>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</si>
  <si>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</si>
  <si>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</si>
  <si>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</si>
  <si>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</si>
  <si>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</si>
  <si>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</si>
  <si>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</si>
  <si>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</si>
  <si>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</si>
  <si>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</si>
  <si>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</si>
  <si>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</si>
  <si>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</si>
  <si>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</si>
  <si>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</si>
  <si>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</si>
  <si>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</si>
  <si>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</si>
  <si>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</si>
  <si>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</si>
  <si>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</si>
  <si>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</si>
  <si>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</si>
  <si>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</si>
  <si>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</si>
  <si>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</si>
  <si>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</si>
  <si>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</si>
  <si>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</si>
  <si>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</si>
  <si>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</si>
  <si>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</si>
  <si>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</si>
  <si>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</si>
  <si>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</si>
  <si>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</si>
  <si>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</si>
  <si>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</si>
  <si>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</si>
  <si>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</si>
  <si>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</si>
  <si>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</si>
  <si>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</si>
  <si>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</si>
  <si>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</si>
  <si>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</si>
  <si>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</si>
  <si>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</si>
  <si>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</si>
  <si>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</si>
  <si>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</si>
  <si>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</si>
  <si>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</si>
  <si>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</si>
  <si>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</si>
  <si>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</si>
  <si>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</si>
  <si>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</si>
  <si>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</si>
  <si>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</si>
  <si>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</si>
  <si>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</si>
  <si>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</si>
  <si>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</si>
  <si>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</si>
  <si>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</si>
  <si>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</si>
  <si>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</si>
  <si>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</si>
  <si>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</si>
  <si>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</si>
  <si>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</si>
  <si>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</si>
  <si>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</si>
  <si>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</si>
  <si>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</si>
  <si>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</si>
  <si>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</si>
  <si>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</si>
  <si>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</si>
  <si>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</si>
  <si>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</si>
  <si>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</si>
  <si>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</si>
  <si>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</si>
  <si>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</si>
  <si>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</si>
  <si>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</si>
  <si>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</si>
  <si>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</si>
  <si>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</si>
  <si>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</si>
  <si>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</si>
  <si>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</si>
  <si>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</si>
  <si>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</si>
  <si>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</si>
  <si>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</si>
  <si>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</si>
  <si>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</si>
  <si>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</si>
  <si>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</si>
  <si>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</si>
  <si>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</si>
  <si>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</si>
  <si>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</si>
  <si>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</si>
  <si>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</si>
  <si>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</si>
  <si>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</si>
  <si>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</si>
  <si>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</si>
  <si>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</si>
  <si>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</si>
  <si>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</si>
  <si>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</si>
  <si>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</si>
  <si>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</si>
  <si>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</si>
  <si>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</si>
  <si>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</si>
  <si>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</si>
  <si>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</si>
  <si>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</si>
  <si>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</si>
  <si>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</si>
  <si>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</si>
  <si>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</si>
  <si>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</si>
  <si>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</si>
  <si>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</si>
  <si>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</si>
  <si>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</si>
  <si>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</si>
  <si>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</si>
  <si>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</si>
  <si>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</si>
  <si>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</si>
  <si>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</si>
  <si>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</si>
  <si>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</si>
  <si>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</si>
  <si>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</si>
  <si>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</si>
  <si>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</si>
  <si>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</si>
  <si>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</si>
  <si>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</si>
  <si>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</si>
  <si>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</si>
  <si>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</si>
  <si>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</si>
  <si>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</si>
  <si>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</si>
  <si>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</si>
  <si>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</si>
  <si>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</si>
  <si>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</si>
  <si>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</si>
  <si>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</si>
  <si>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</si>
  <si>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</si>
  <si>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</si>
  <si>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</si>
  <si>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</si>
  <si>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</si>
  <si>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</si>
  <si>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</si>
  <si>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</si>
  <si>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</si>
  <si>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</si>
  <si>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</si>
  <si>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</si>
  <si>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</si>
  <si>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</si>
  <si>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</si>
  <si>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</si>
  <si>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</si>
  <si>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</si>
  <si>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</si>
  <si>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</si>
  <si>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</si>
  <si>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</si>
  <si>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</si>
  <si>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</si>
  <si>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</si>
  <si>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</si>
  <si>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</si>
  <si>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</si>
  <si>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</si>
  <si>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</si>
  <si>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</si>
  <si>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</si>
  <si>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</si>
  <si>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</si>
  <si>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</si>
  <si>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</si>
  <si>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</si>
  <si>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</si>
  <si>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</si>
  <si>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</si>
  <si>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</si>
  <si>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</si>
  <si>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</si>
  <si>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</si>
  <si>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</si>
  <si>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</si>
  <si>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</si>
  <si>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</si>
  <si>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</si>
  <si>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</si>
  <si>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</si>
  <si>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</si>
  <si>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</si>
  <si>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</si>
  <si>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</si>
  <si>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</si>
  <si>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</si>
  <si>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</si>
  <si>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</si>
  <si>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</si>
  <si>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</si>
  <si>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</si>
  <si>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</si>
  <si>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</si>
  <si>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</si>
  <si>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</si>
  <si>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</si>
  <si>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</si>
  <si>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</si>
  <si>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</si>
  <si>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</si>
  <si>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</si>
  <si>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</si>
  <si>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</si>
  <si>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</si>
  <si>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</si>
  <si>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</si>
  <si>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</si>
  <si>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</si>
  <si>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</si>
  <si>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</si>
  <si>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</si>
  <si>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</si>
  <si>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</si>
  <si>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</si>
  <si>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</si>
  <si>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</si>
  <si>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</si>
  <si>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</si>
  <si>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</si>
  <si>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</si>
  <si>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</si>
  <si>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</si>
  <si>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</si>
  <si>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</si>
  <si>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</si>
  <si>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</si>
  <si>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</si>
  <si>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</si>
  <si>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</si>
  <si>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</si>
  <si>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</si>
  <si>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</si>
  <si>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</si>
  <si>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</si>
  <si>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</si>
  <si>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</si>
  <si>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</si>
  <si>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</si>
  <si>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</si>
  <si>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</si>
  <si>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</si>
  <si>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</si>
  <si>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</si>
  <si>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</si>
  <si>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</si>
  <si>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</si>
  <si>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</si>
  <si>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</si>
  <si>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</si>
  <si>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</si>
  <si>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</si>
  <si>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</si>
  <si>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</si>
  <si>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</si>
  <si>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</si>
  <si>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</si>
  <si>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</si>
  <si>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</si>
  <si>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</si>
  <si>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</si>
  <si>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</si>
  <si>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</si>
  <si>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</si>
  <si>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</si>
  <si>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</si>
  <si>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</si>
  <si>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</si>
  <si>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</si>
  <si>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</si>
  <si>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</si>
  <si>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</si>
  <si>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</si>
  <si>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</si>
  <si>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</si>
  <si>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</si>
  <si>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</si>
  <si>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</si>
  <si>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</si>
  <si>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</si>
  <si>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</si>
  <si>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</si>
  <si>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</si>
  <si>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</si>
  <si>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</si>
  <si>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</si>
  <si>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</si>
  <si>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</si>
  <si>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</si>
  <si>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</si>
  <si>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</si>
  <si>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</si>
  <si>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</si>
  <si>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</si>
  <si>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</si>
  <si>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</si>
  <si>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</si>
  <si>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</si>
  <si>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</si>
  <si>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</si>
  <si>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</si>
  <si>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</si>
  <si>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</si>
  <si>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</si>
  <si>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</si>
  <si>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</si>
  <si>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</si>
  <si>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</si>
  <si>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</si>
  <si>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</si>
  <si>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</si>
  <si>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</si>
  <si>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</si>
  <si>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</si>
  <si>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</si>
  <si>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</si>
  <si>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</si>
  <si>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</si>
  <si>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</si>
  <si>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</si>
  <si>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</si>
  <si>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</si>
  <si>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</si>
  <si>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</si>
  <si>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</si>
  <si>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</si>
  <si>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</si>
  <si>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</si>
  <si>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</si>
  <si>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</si>
  <si>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</si>
  <si>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</si>
  <si>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</si>
  <si>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</si>
  <si>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</si>
  <si>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</si>
  <si>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</si>
  <si>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</si>
  <si>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</si>
  <si>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</si>
  <si>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</si>
  <si>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</si>
  <si>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</si>
  <si>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</si>
  <si>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</si>
  <si>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</si>
  <si>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</si>
  <si>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</si>
  <si>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</si>
  <si>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</si>
  <si>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</si>
  <si>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</si>
  <si>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</si>
  <si>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</si>
  <si>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</si>
  <si>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</si>
  <si>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</si>
  <si>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</si>
  <si>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</si>
  <si>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</si>
  <si>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</si>
  <si>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</si>
  <si>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</si>
  <si>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</si>
  <si>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</si>
  <si>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</si>
  <si>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</si>
  <si>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</si>
  <si>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</si>
  <si>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</si>
  <si>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</si>
  <si>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</si>
  <si>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</si>
  <si>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</si>
  <si>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</si>
  <si>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</si>
  <si>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</si>
  <si>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</si>
  <si>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</si>
  <si>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</si>
  <si>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</si>
  <si>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</si>
  <si>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</si>
  <si>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</si>
  <si>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</si>
  <si>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</si>
  <si>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</si>
  <si>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</si>
  <si>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</si>
  <si>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</si>
  <si>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</si>
  <si>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</si>
  <si>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</si>
  <si>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</si>
  <si>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</si>
  <si>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</si>
  <si>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</si>
  <si>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</si>
  <si>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</si>
  <si>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</si>
  <si>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</si>
  <si>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</si>
  <si>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</si>
  <si>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</si>
  <si>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</si>
  <si>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</si>
  <si>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</si>
  <si>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</si>
  <si>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</si>
  <si>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</si>
  <si>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</si>
  <si>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</si>
  <si>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</si>
  <si>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</si>
  <si>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</si>
  <si>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</si>
  <si>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</si>
  <si>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</si>
  <si>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</si>
  <si>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</si>
  <si>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</si>
  <si>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</si>
  <si>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</si>
  <si>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</si>
  <si>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</si>
  <si>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</si>
  <si>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</si>
  <si>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</si>
  <si>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</si>
  <si>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</si>
  <si>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</si>
  <si>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</si>
  <si>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</si>
  <si>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</si>
  <si>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</si>
  <si>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</si>
  <si>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</si>
  <si>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</si>
  <si>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</si>
  <si>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</si>
  <si>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</si>
  <si>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</si>
  <si>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</si>
  <si>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</si>
  <si>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</si>
  <si>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</si>
  <si>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</si>
  <si>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</si>
  <si>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</si>
  <si>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</si>
  <si>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</si>
  <si>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</si>
  <si>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</si>
  <si>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</si>
  <si>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</si>
  <si>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</si>
  <si>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</si>
  <si>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</si>
  <si>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</si>
  <si>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</si>
  <si>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</si>
  <si>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</si>
  <si>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</si>
  <si>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</si>
  <si>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</si>
  <si>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</si>
  <si>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</si>
  <si>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</si>
  <si>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</si>
  <si>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</si>
  <si>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</si>
  <si>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</si>
  <si>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</si>
  <si>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</si>
  <si>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</si>
  <si>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</si>
  <si>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</si>
  <si>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</si>
  <si>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</si>
  <si>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</si>
  <si>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</si>
  <si>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</si>
  <si>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</si>
  <si>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</si>
  <si>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</si>
  <si>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</si>
  <si>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</si>
  <si>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</si>
  <si>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</si>
  <si>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</si>
  <si>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</si>
  <si>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</si>
  <si>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</si>
  <si>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</si>
  <si>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</si>
  <si>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</si>
  <si>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</si>
  <si>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</si>
  <si>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</si>
  <si>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</si>
  <si>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</si>
  <si>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</si>
  <si>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</si>
  <si>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</si>
  <si>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</si>
  <si>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</si>
  <si>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</si>
  <si>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</si>
  <si>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</si>
  <si>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</si>
  <si>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</si>
  <si>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</si>
  <si>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</si>
  <si>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</si>
  <si>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</si>
  <si>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</si>
  <si>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</si>
  <si>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</si>
  <si>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</si>
  <si>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</si>
  <si>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</si>
  <si>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</si>
  <si>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</si>
  <si>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</si>
  <si>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</si>
  <si>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</si>
  <si>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</si>
  <si>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</si>
  <si>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</si>
  <si>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</si>
  <si>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</si>
  <si>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</si>
  <si>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</si>
  <si>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</si>
  <si>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</si>
  <si>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</si>
  <si>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</si>
  <si>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</si>
  <si>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</si>
  <si>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</si>
  <si>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</si>
  <si>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</si>
  <si>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</si>
  <si>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</si>
  <si>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</si>
  <si>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</si>
  <si>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</si>
  <si>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</si>
  <si>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</si>
  <si>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</si>
  <si>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</si>
  <si>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</si>
  <si>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</si>
  <si>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</si>
  <si>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</si>
  <si>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</si>
  <si>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</si>
  <si>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</si>
  <si>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</si>
  <si>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</si>
  <si>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</si>
  <si>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</si>
  <si>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</si>
  <si>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</si>
  <si>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</si>
  <si>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</si>
  <si>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</si>
  <si>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</si>
  <si>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</si>
  <si>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</si>
  <si>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</si>
  <si>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</si>
  <si>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</si>
  <si>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</si>
  <si>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</si>
  <si>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</si>
  <si>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</si>
  <si>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</si>
  <si>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</si>
  <si>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</si>
  <si>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</si>
  <si>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</si>
  <si>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</si>
  <si>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</si>
  <si>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</si>
  <si>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</si>
  <si>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</si>
  <si>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</si>
  <si>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</si>
  <si>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</si>
  <si>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</si>
  <si>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</si>
  <si>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</si>
  <si>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</si>
  <si>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</si>
  <si>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</si>
  <si>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</si>
  <si>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</si>
  <si>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</si>
  <si>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</si>
  <si>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</si>
  <si>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</si>
  <si>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</si>
  <si>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</si>
  <si>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</si>
  <si>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</si>
  <si>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</si>
  <si>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</si>
  <si>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</si>
  <si>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</si>
  <si>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</si>
  <si>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</si>
  <si>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</si>
  <si>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</si>
  <si>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</si>
  <si>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</si>
  <si>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</si>
  <si>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</si>
  <si>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</si>
  <si>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</si>
  <si>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</si>
  <si>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</si>
  <si>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</si>
  <si>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</si>
  <si>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</si>
  <si>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</si>
  <si>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</si>
  <si>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</si>
  <si>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</si>
  <si>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</si>
  <si>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</si>
  <si>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</si>
  <si>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</si>
  <si>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</si>
  <si>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</si>
  <si>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</si>
  <si>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</si>
  <si>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</si>
  <si>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</si>
  <si>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</si>
  <si>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</si>
  <si>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</si>
  <si>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</si>
  <si>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</si>
  <si>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</si>
  <si>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</si>
  <si>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</si>
  <si>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</si>
  <si>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</si>
  <si>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</si>
  <si>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</si>
  <si>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</si>
  <si>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</si>
  <si>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</si>
  <si>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</si>
  <si>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</si>
  <si>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</si>
  <si>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</si>
  <si>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</si>
  <si>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</si>
  <si>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</si>
  <si>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</si>
  <si>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</si>
  <si>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</si>
  <si>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</si>
  <si>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</si>
  <si>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</si>
  <si>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</si>
  <si>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</si>
  <si>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</si>
  <si>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</si>
  <si>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</si>
  <si>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</si>
  <si>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</si>
  <si>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</si>
  <si>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</si>
  <si>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</si>
  <si>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</si>
  <si>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</si>
  <si>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</si>
  <si>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</si>
  <si>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</si>
  <si>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</si>
  <si>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</si>
  <si>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</si>
  <si>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</si>
  <si>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</si>
  <si>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</si>
  <si>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</si>
  <si>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</si>
  <si>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</si>
  <si>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</si>
  <si>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</si>
  <si>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</si>
  <si>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</si>
  <si>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</si>
  <si>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</si>
  <si>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</si>
  <si>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</si>
  <si>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</si>
  <si>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</si>
  <si>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</si>
  <si>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</si>
  <si>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</si>
  <si>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</si>
  <si>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</si>
  <si>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</si>
  <si>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</si>
  <si>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</si>
  <si>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</si>
  <si>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</si>
  <si>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</si>
  <si>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</si>
  <si>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</si>
  <si>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</si>
  <si>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</si>
  <si>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</si>
  <si>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</si>
  <si>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</si>
  <si>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</si>
  <si>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</si>
  <si>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</si>
  <si>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</si>
  <si>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</si>
  <si>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</si>
  <si>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</si>
  <si>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</si>
  <si>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</si>
  <si>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</si>
  <si>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</si>
  <si>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</si>
  <si>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</si>
  <si>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</si>
  <si>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</si>
  <si>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</si>
  <si>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</si>
  <si>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</si>
  <si>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</si>
  <si>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</si>
  <si>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</si>
  <si>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</si>
  <si>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</si>
  <si>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</si>
  <si>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</si>
  <si>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</si>
  <si>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</si>
  <si>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</si>
  <si>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</si>
  <si>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</si>
  <si>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</si>
  <si>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</si>
  <si>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</si>
  <si>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</si>
  <si>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</si>
  <si>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</si>
  <si>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</si>
  <si>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</si>
  <si>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</si>
  <si>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</si>
  <si>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</si>
  <si>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</si>
  <si>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</si>
  <si>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</si>
  <si>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</si>
  <si>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</si>
  <si>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</si>
  <si>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</si>
  <si>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</si>
  <si>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</si>
  <si>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</si>
  <si>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</si>
  <si>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</si>
  <si>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</si>
  <si>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</si>
  <si>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</si>
  <si>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</si>
  <si>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</si>
  <si>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</si>
  <si>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</si>
  <si>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</si>
  <si>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</si>
  <si>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</si>
  <si>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</si>
  <si>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</si>
  <si>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</si>
  <si>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</si>
  <si>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</si>
  <si>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</si>
  <si>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</si>
  <si>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</si>
  <si>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</si>
  <si>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</si>
  <si>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</si>
  <si>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</si>
  <si>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</si>
  <si>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</si>
  <si>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</si>
  <si>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</si>
  <si>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</si>
  <si>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</si>
  <si>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</si>
  <si>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</si>
  <si>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</si>
  <si>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</si>
  <si>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</si>
  <si>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</si>
  <si>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</si>
  <si>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</si>
  <si>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</si>
  <si>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</si>
  <si>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</si>
  <si>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</si>
  <si>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</si>
  <si>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</si>
  <si>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</si>
  <si>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</si>
  <si>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</si>
  <si>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</si>
  <si>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</si>
  <si>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</si>
  <si>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</si>
  <si>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</si>
  <si>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</si>
  <si>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</si>
  <si>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</si>
  <si>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</si>
  <si>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</si>
  <si>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</si>
  <si>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</si>
  <si>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</si>
  <si>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</si>
  <si>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</si>
  <si>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</si>
  <si>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</si>
  <si>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</si>
  <si>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</si>
  <si>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</si>
  <si>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</si>
  <si>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</si>
  <si>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</si>
  <si>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</si>
  <si>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</si>
  <si>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</si>
  <si>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</si>
  <si>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</si>
  <si>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</si>
  <si>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</si>
  <si>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</si>
  <si>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</si>
  <si>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</si>
  <si>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</si>
  <si>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</si>
  <si>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</si>
  <si>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</si>
  <si>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</si>
  <si>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</si>
  <si>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</si>
  <si>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</si>
  <si>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</si>
  <si>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</si>
  <si>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</si>
  <si>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</si>
  <si>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</si>
  <si>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</si>
  <si>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</si>
  <si>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</si>
  <si>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</si>
  <si>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</si>
  <si>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</si>
  <si>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</si>
  <si>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</si>
  <si>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</si>
  <si>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</si>
  <si>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</si>
  <si>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</si>
  <si>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</si>
  <si>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</si>
  <si>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</si>
  <si>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</si>
  <si>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</si>
  <si>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</si>
  <si>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</si>
  <si>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</si>
  <si>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</si>
  <si>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</si>
  <si>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</si>
  <si>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</si>
  <si>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</si>
  <si>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</si>
  <si>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</si>
  <si>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</si>
  <si>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</si>
  <si>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</si>
  <si>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</si>
  <si>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</si>
  <si>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</si>
  <si>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</si>
  <si>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</si>
  <si>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</si>
  <si>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</si>
  <si>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</si>
  <si>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</si>
  <si>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</si>
  <si>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</si>
  <si>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</si>
  <si>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</si>
  <si>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</si>
  <si>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</si>
  <si>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</si>
  <si>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</si>
  <si>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</si>
  <si>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</si>
  <si>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</si>
  <si>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</si>
  <si>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</si>
  <si>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</si>
  <si>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</si>
  <si>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</si>
  <si>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</si>
  <si>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</si>
  <si>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</si>
  <si>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</si>
  <si>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</si>
  <si>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</si>
  <si>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</si>
  <si>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</si>
  <si>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</si>
  <si>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</si>
  <si>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</si>
  <si>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</si>
  <si>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</si>
  <si>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</si>
  <si>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</si>
  <si>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</si>
  <si>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</si>
  <si>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</si>
  <si>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</si>
  <si>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</si>
  <si>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</si>
  <si>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</si>
  <si>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</si>
  <si>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</si>
  <si>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</si>
  <si>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</si>
  <si>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</si>
  <si>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</si>
  <si>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</si>
  <si>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</si>
  <si>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</si>
  <si>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</si>
  <si>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</si>
  <si>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</si>
  <si>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</si>
  <si>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</si>
  <si>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</si>
  <si>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</si>
  <si>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</si>
  <si>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</si>
  <si>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</si>
  <si>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</si>
  <si>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</si>
  <si>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</si>
  <si>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</si>
  <si>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</si>
  <si>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</si>
  <si>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</si>
  <si>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</si>
  <si>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</si>
  <si>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</si>
  <si>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</si>
  <si>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</si>
  <si>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</si>
  <si>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</si>
  <si>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</si>
  <si>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</si>
  <si>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</si>
  <si>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</si>
  <si>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</si>
  <si>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</si>
  <si>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</si>
  <si>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</si>
  <si>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</si>
  <si>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</si>
  <si>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</si>
  <si>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</si>
  <si>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</si>
  <si>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</si>
  <si>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</si>
  <si>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</si>
  <si>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</si>
  <si>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</si>
  <si>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</si>
  <si>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</si>
  <si>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</si>
  <si>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</si>
  <si>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</si>
  <si>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</si>
  <si>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</si>
  <si>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</si>
  <si>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</si>
  <si>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</si>
  <si>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</si>
  <si>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</si>
  <si>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</si>
  <si>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</si>
  <si>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</si>
  <si>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</si>
  <si>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</si>
  <si>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</si>
  <si>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</si>
  <si>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</si>
  <si>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</si>
  <si>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</si>
  <si>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</si>
  <si>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</si>
  <si>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</si>
  <si>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</si>
  <si>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</si>
  <si>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</si>
  <si>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</si>
  <si>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</si>
  <si>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</si>
  <si>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</si>
  <si>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</si>
  <si>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</si>
  <si>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</si>
  <si>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</si>
  <si>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</si>
  <si>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</si>
  <si>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</si>
  <si>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</si>
  <si>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</si>
  <si>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</si>
  <si>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</si>
  <si>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</si>
  <si>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</si>
  <si>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</si>
  <si>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</si>
  <si>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</si>
  <si>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</si>
  <si>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</si>
  <si>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</si>
  <si>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</si>
  <si>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</si>
  <si>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</si>
  <si>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</si>
  <si>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</si>
  <si>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</si>
  <si>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</si>
  <si>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</si>
  <si>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</si>
  <si>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</si>
  <si>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</si>
  <si>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</si>
  <si>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</si>
  <si>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</si>
  <si>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</si>
  <si>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</si>
  <si>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</si>
  <si>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</si>
  <si>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</si>
  <si>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</si>
  <si>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</si>
  <si>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</si>
  <si>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</si>
  <si>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</si>
  <si>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</si>
  <si>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</si>
  <si>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</si>
  <si>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</si>
  <si>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</si>
  <si>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</si>
  <si>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</si>
  <si>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</si>
  <si>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</si>
  <si>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</si>
  <si>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</si>
  <si>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</si>
  <si>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</si>
  <si>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</si>
  <si>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</si>
  <si>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</si>
  <si>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</si>
  <si>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</si>
  <si>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</si>
  <si>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</si>
  <si>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</si>
  <si>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</si>
  <si>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</si>
  <si>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</si>
  <si>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</si>
  <si>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</si>
  <si>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</si>
  <si>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</si>
  <si>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</si>
  <si>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</si>
  <si>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</si>
  <si>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</si>
  <si>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</si>
  <si>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</si>
  <si>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</si>
  <si>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</si>
  <si>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</si>
  <si>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</si>
  <si>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</si>
  <si>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</si>
  <si>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</si>
  <si>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</si>
  <si>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</si>
  <si>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</si>
  <si>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</si>
  <si>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</si>
  <si>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</si>
  <si>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</si>
  <si>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</si>
  <si>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</si>
  <si>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</si>
  <si>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</si>
  <si>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</si>
  <si>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</si>
  <si>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</si>
  <si>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</si>
  <si>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</si>
  <si>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</si>
  <si>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</si>
  <si>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</si>
  <si>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</si>
  <si>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</si>
  <si>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</si>
  <si>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</si>
  <si>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</si>
  <si>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</si>
  <si>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</si>
  <si>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</si>
  <si>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</si>
  <si>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</si>
  <si>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</si>
  <si>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</si>
  <si>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</si>
  <si>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</si>
  <si>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</si>
  <si>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</si>
  <si>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</si>
  <si>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</si>
  <si>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</si>
  <si>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</si>
  <si>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</si>
  <si>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</si>
  <si>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</si>
  <si>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</si>
  <si>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</si>
  <si>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</si>
  <si>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</si>
  <si>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</si>
  <si>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</si>
  <si>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</si>
  <si>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</si>
  <si>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</si>
  <si>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</si>
  <si>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</si>
  <si>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</si>
  <si>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</si>
  <si>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</si>
  <si>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</si>
  <si>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</si>
  <si>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</si>
  <si>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</si>
  <si>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</si>
  <si>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</si>
  <si>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</si>
  <si>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</si>
  <si>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</si>
  <si>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</si>
  <si>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</si>
  <si>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</si>
  <si>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</si>
  <si>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</si>
  <si>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</si>
  <si>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</si>
  <si>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</si>
  <si>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</si>
  <si>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</si>
  <si>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</si>
  <si>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</si>
  <si>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</si>
  <si>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</si>
  <si>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</si>
  <si>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</si>
  <si>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</si>
  <si>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</si>
  <si>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</si>
  <si>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</si>
  <si>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</si>
  <si>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</si>
  <si>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</si>
  <si>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</si>
  <si>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</si>
  <si>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</si>
  <si>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</si>
  <si>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</si>
  <si>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</si>
  <si>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</si>
  <si>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</si>
  <si>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</si>
  <si>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</si>
  <si>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</si>
  <si>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</si>
  <si>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</si>
  <si>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</si>
  <si>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</si>
  <si>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</si>
  <si>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</si>
  <si>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</si>
  <si>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</si>
  <si>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</si>
  <si>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</si>
  <si>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</si>
  <si>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</si>
  <si>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</si>
  <si>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</si>
  <si>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</si>
  <si>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</si>
  <si>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</si>
  <si>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</si>
  <si>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</si>
  <si>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</si>
  <si>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</si>
  <si>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</si>
  <si>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</si>
  <si>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</si>
  <si>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</si>
  <si>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</si>
  <si>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</si>
  <si>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</si>
  <si>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</si>
  <si>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</si>
  <si>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</si>
  <si>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</si>
  <si>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</si>
  <si>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</si>
  <si>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</si>
  <si>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</si>
  <si>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</si>
  <si>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</si>
  <si>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</si>
  <si>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</si>
  <si>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</si>
  <si>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</si>
  <si>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</si>
  <si>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</si>
  <si>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</si>
  <si>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</si>
  <si>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</si>
  <si>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</si>
  <si>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</si>
  <si>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</si>
  <si>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</si>
  <si>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</si>
  <si>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</si>
  <si>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</si>
  <si>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</si>
  <si>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</si>
  <si>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</si>
  <si>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</si>
  <si>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</si>
  <si>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</si>
  <si>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</si>
  <si>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</si>
  <si>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</si>
  <si>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</si>
  <si>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</si>
  <si>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</si>
  <si>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</si>
  <si>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</si>
  <si>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</si>
  <si>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</si>
  <si>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</si>
  <si>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</si>
  <si>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</si>
  <si>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</si>
  <si>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</si>
  <si>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</si>
  <si>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</si>
  <si>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</si>
  <si>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</si>
  <si>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</si>
  <si>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</si>
  <si>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</si>
  <si>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</si>
  <si>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</si>
  <si>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</si>
  <si>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</si>
  <si>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</si>
  <si>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</si>
  <si>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</si>
  <si>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</si>
  <si>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</si>
  <si>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</si>
  <si>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</si>
  <si>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</si>
  <si>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</si>
  <si>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</si>
  <si>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</si>
  <si>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</si>
  <si>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</si>
  <si>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</si>
  <si>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</si>
  <si>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</si>
  <si>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</si>
  <si>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</si>
  <si>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</si>
  <si>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</si>
  <si>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</si>
  <si>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</si>
  <si>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</si>
  <si>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</si>
  <si>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</si>
  <si>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</si>
  <si>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</si>
  <si>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</si>
  <si>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</si>
  <si>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</si>
  <si>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</si>
  <si>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</si>
  <si>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</si>
  <si>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</si>
  <si>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</si>
  <si>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</si>
  <si>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</si>
  <si>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</si>
  <si>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</si>
  <si>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</si>
  <si>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</si>
  <si>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</si>
  <si>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</si>
  <si>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</si>
  <si>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</si>
  <si>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</si>
  <si>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</si>
  <si>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</si>
  <si>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</si>
  <si>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</si>
  <si>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</si>
  <si>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</si>
  <si>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</si>
  <si>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</si>
  <si>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</si>
  <si>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</si>
  <si>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</si>
  <si>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</si>
  <si>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</si>
  <si>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</si>
  <si>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</si>
  <si>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</si>
  <si>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</si>
  <si>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</si>
  <si>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</si>
  <si>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</si>
  <si>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</si>
  <si>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</si>
  <si>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</si>
  <si>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</si>
  <si>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</si>
  <si>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</si>
  <si>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</si>
  <si>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</si>
  <si>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</si>
  <si>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</si>
  <si>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</si>
  <si>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</si>
  <si>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</si>
  <si>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</si>
  <si>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</si>
  <si>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</si>
  <si>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</si>
  <si>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</si>
  <si>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</si>
  <si>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</si>
  <si>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</si>
  <si>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</si>
  <si>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</si>
  <si>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</si>
  <si>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</si>
  <si>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</si>
  <si>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</si>
  <si>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</si>
  <si>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</si>
  <si>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</si>
  <si>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</si>
  <si>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</si>
  <si>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</si>
  <si>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</si>
  <si>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</si>
  <si>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</si>
  <si>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</si>
  <si>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</si>
  <si>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</si>
  <si>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</si>
  <si>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</si>
  <si>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</si>
  <si>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</si>
  <si>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</si>
  <si>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</si>
  <si>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</si>
  <si>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</si>
  <si>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</si>
  <si>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</si>
  <si>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</si>
  <si>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</si>
  <si>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</si>
  <si>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</si>
  <si>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</si>
  <si>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</si>
  <si>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</si>
  <si>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</si>
  <si>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</si>
  <si>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</si>
  <si>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</si>
  <si>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</si>
  <si>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</si>
  <si>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</si>
  <si>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</si>
  <si>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</si>
  <si>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</si>
  <si>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</si>
  <si>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</si>
  <si>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</si>
  <si>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</si>
  <si>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</si>
  <si>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</si>
  <si>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</si>
  <si>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</si>
  <si>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</si>
  <si>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</si>
  <si>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</si>
  <si>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</si>
  <si>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</si>
  <si>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</si>
  <si>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</si>
  <si>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</si>
  <si>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</si>
  <si>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</si>
  <si>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</si>
  <si>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</si>
  <si>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</si>
  <si>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</si>
  <si>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</si>
  <si>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</si>
  <si>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</si>
  <si>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</si>
  <si>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</si>
  <si>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</si>
  <si>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</si>
  <si>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</si>
  <si>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</si>
  <si>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</si>
  <si>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</si>
  <si>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</si>
  <si>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</si>
  <si>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</si>
  <si>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</si>
  <si>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</si>
  <si>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</si>
  <si>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</si>
  <si>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</si>
  <si>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</si>
  <si>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</si>
  <si>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</si>
  <si>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</si>
  <si>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</si>
  <si>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</si>
  <si>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</si>
  <si>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</si>
  <si>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</si>
  <si>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</si>
  <si>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</si>
  <si>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</si>
  <si>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</si>
  <si>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</si>
  <si>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</si>
  <si>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</si>
  <si>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</si>
  <si>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</si>
  <si>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</si>
  <si>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</si>
  <si>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</si>
  <si>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</si>
  <si>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</si>
  <si>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</si>
  <si>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</si>
  <si>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</si>
  <si>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</si>
  <si>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</si>
  <si>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</si>
  <si>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</si>
  <si>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</si>
  <si>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</si>
  <si>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</si>
  <si>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</si>
  <si>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</si>
  <si>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</si>
  <si>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</si>
  <si>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</si>
  <si>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</si>
  <si>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</si>
  <si>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</si>
  <si>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</si>
  <si>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</si>
  <si>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</si>
  <si>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</si>
  <si>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</si>
  <si>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</si>
  <si>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</si>
  <si>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</si>
  <si>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</si>
  <si>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</si>
  <si>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</si>
  <si>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</si>
  <si>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</si>
  <si>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</si>
  <si>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</si>
  <si>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</si>
  <si>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</si>
  <si>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</si>
  <si>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</si>
  <si>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</si>
  <si>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</si>
  <si>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</si>
  <si>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</si>
  <si>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</si>
  <si>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</si>
  <si>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</si>
  <si>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</si>
  <si>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</si>
  <si>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</si>
  <si>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</si>
  <si>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</si>
  <si>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</si>
  <si>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</si>
  <si>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</si>
  <si>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</si>
  <si>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</si>
  <si>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</si>
  <si>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</si>
  <si>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</si>
  <si>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</si>
  <si>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</si>
  <si>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</si>
  <si>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</si>
  <si>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</si>
  <si>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</si>
  <si>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</si>
  <si>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</si>
  <si>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</si>
  <si>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</si>
  <si>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</si>
  <si>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</si>
  <si>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</si>
  <si>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</si>
  <si>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</si>
  <si>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</si>
  <si>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</si>
  <si>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</si>
  <si>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</si>
  <si>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</si>
  <si>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</si>
  <si>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</si>
  <si>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</si>
  <si>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</si>
  <si>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</si>
  <si>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</si>
  <si>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</si>
  <si>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</si>
  <si>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</si>
  <si>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</si>
  <si>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</si>
  <si>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</si>
  <si>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</si>
  <si>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</si>
  <si>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</si>
  <si>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</si>
  <si>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</si>
  <si>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</si>
  <si>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</si>
  <si>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</si>
  <si>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</si>
  <si>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</si>
  <si>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</si>
  <si>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</si>
  <si>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</si>
  <si>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</si>
  <si>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</si>
  <si>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</si>
  <si>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</si>
  <si>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</si>
  <si>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</si>
  <si>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</si>
  <si>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</si>
  <si>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</si>
  <si>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</si>
  <si>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</si>
  <si>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</si>
  <si>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</si>
  <si>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</si>
  <si>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</si>
  <si>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</si>
  <si>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</si>
  <si>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</si>
  <si>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</si>
  <si>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</si>
  <si>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</si>
  <si>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</si>
  <si>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</si>
  <si>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</si>
  <si>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</si>
  <si>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</si>
  <si>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</si>
  <si>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</si>
  <si>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</si>
  <si>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</si>
  <si>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</si>
  <si>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</si>
  <si>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</si>
  <si>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</si>
  <si>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</si>
  <si>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</si>
  <si>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</si>
  <si>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</si>
  <si>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</si>
  <si>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</si>
  <si>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</si>
  <si>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</si>
  <si>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</si>
  <si>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</si>
  <si>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</si>
  <si>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</si>
  <si>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</si>
  <si>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</si>
  <si>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</si>
  <si>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</si>
  <si>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</si>
  <si>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</si>
  <si>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</si>
  <si>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</si>
  <si>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</si>
  <si>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</si>
  <si>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</si>
  <si>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</si>
  <si>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</si>
  <si>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</si>
  <si>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</si>
  <si>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</si>
  <si>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</si>
  <si>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</si>
  <si>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</si>
  <si>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</si>
  <si>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</si>
  <si>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</si>
  <si>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</si>
  <si>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</si>
  <si>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</si>
  <si>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</si>
  <si>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</si>
  <si>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</si>
  <si>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</si>
  <si>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</si>
  <si>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</si>
  <si>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</si>
  <si>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</si>
  <si>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</si>
  <si>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</si>
  <si>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</si>
  <si>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</si>
  <si>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</si>
  <si>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</si>
  <si>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</si>
  <si>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</si>
  <si>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</si>
  <si>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</si>
  <si>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</si>
  <si>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</si>
  <si>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</si>
  <si>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</si>
  <si>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</si>
  <si>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</si>
  <si>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</si>
  <si>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</si>
  <si>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</si>
  <si>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</si>
  <si>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</si>
  <si>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</si>
  <si>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</si>
  <si>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</si>
  <si>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</si>
  <si>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</si>
  <si>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</si>
  <si>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</si>
  <si>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</si>
  <si>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</si>
  <si>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</si>
  <si>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</si>
  <si>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</si>
  <si>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</si>
  <si>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</si>
  <si>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</si>
  <si>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</si>
  <si>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</si>
  <si>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</si>
  <si>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</si>
  <si>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</si>
  <si>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</si>
  <si>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</si>
  <si>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</si>
  <si>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</si>
  <si>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</si>
  <si>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</si>
  <si>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</si>
  <si>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</si>
  <si>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</si>
  <si>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</si>
  <si>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</si>
  <si>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</si>
  <si>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</si>
  <si>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</si>
  <si>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</si>
  <si>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</si>
  <si>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</si>
  <si>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</si>
  <si>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</si>
  <si>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</si>
  <si>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</si>
  <si>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</si>
  <si>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</si>
  <si>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</si>
  <si>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</si>
  <si>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</si>
  <si>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</si>
  <si>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</si>
  <si>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</si>
  <si>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</si>
  <si>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</si>
  <si>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</si>
  <si>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</si>
  <si>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</si>
  <si>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</si>
  <si>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</si>
  <si>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</si>
  <si>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</si>
  <si>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</si>
  <si>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</si>
  <si>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</si>
  <si>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</si>
  <si>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</si>
  <si>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</si>
  <si>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</si>
  <si>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</si>
  <si>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</si>
  <si>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</si>
  <si>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</si>
  <si>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</si>
  <si>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</si>
  <si>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</si>
  <si>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</si>
  <si>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</si>
  <si>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</si>
  <si>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</si>
  <si>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</si>
  <si>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</si>
  <si>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</si>
  <si>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</si>
  <si>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</si>
  <si>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</si>
  <si>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</si>
  <si>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</si>
  <si>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</si>
  <si>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</si>
  <si>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</si>
  <si>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</si>
  <si>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</si>
  <si>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</si>
  <si>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</si>
  <si>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</si>
  <si>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</si>
  <si>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</si>
  <si>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</si>
  <si>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</si>
  <si>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</si>
  <si>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</si>
  <si>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</si>
  <si>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</si>
  <si>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</si>
  <si>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</si>
  <si>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</si>
  <si>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</si>
  <si>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</si>
  <si>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</si>
  <si>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</si>
  <si>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</si>
  <si>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</si>
  <si>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</si>
  <si>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</si>
  <si>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</si>
  <si>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</si>
  <si>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</si>
  <si>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</si>
  <si>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</si>
  <si>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</si>
  <si>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</si>
  <si>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</si>
  <si>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</si>
  <si>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</si>
  <si>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</si>
  <si>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</si>
  <si>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</si>
  <si>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</si>
  <si>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</si>
  <si>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</si>
  <si>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</si>
  <si>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</si>
  <si>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</si>
  <si>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</si>
  <si>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</si>
  <si>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</si>
  <si>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</si>
  <si>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</si>
  <si>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</si>
  <si>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</si>
  <si>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</si>
  <si>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</si>
  <si>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</si>
  <si>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</si>
  <si>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</si>
  <si>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</si>
  <si>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</si>
  <si>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</si>
  <si>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</si>
  <si>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</si>
  <si>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</si>
  <si>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</si>
  <si>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</si>
  <si>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</si>
  <si>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</si>
  <si>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</si>
  <si>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</si>
  <si>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</si>
  <si>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</si>
  <si>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</si>
  <si>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</si>
  <si>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</si>
  <si>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</si>
  <si>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</si>
  <si>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</si>
  <si>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</si>
  <si>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</si>
  <si>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</si>
  <si>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</si>
  <si>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</si>
  <si>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</si>
  <si>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</si>
  <si>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</si>
  <si>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</si>
  <si>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</si>
  <si>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</si>
  <si>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</si>
  <si>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</si>
  <si>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</si>
  <si>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</si>
  <si>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</si>
  <si>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</si>
  <si>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</si>
  <si>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</si>
  <si>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</si>
  <si>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</si>
  <si>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</si>
  <si>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</si>
  <si>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</si>
  <si>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</si>
  <si>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</si>
  <si>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</si>
  <si>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</si>
  <si>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</si>
  <si>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</si>
  <si>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</si>
  <si>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</si>
  <si>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</si>
  <si>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</si>
  <si>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</si>
  <si>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</si>
  <si>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</si>
  <si>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</si>
  <si>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</si>
  <si>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</si>
  <si>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</si>
  <si>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</si>
  <si>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</si>
  <si>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</si>
  <si>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</si>
  <si>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</si>
  <si>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</si>
  <si>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</si>
  <si>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</si>
  <si>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</si>
  <si>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</si>
  <si>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</si>
  <si>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</si>
  <si>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</si>
  <si>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</si>
  <si>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</si>
  <si>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</si>
  <si>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</si>
  <si>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</si>
  <si>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</si>
  <si>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</si>
  <si>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</si>
  <si>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</si>
  <si>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</si>
  <si>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</si>
  <si>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</si>
  <si>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</si>
  <si>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</si>
  <si>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</si>
  <si>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</si>
  <si>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</si>
  <si>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</si>
  <si>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</si>
  <si>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</si>
  <si>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</si>
  <si>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</si>
  <si>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</si>
  <si>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</si>
  <si>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</si>
  <si>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</si>
  <si>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</si>
  <si>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</si>
  <si>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</si>
  <si>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</si>
  <si>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</si>
  <si>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</si>
  <si>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</si>
  <si>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</si>
  <si>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</si>
  <si>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</si>
  <si>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</si>
  <si>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</si>
  <si>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</si>
  <si>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</si>
  <si>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</si>
  <si>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</si>
  <si>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</si>
  <si>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</si>
  <si>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</si>
  <si>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</si>
  <si>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</si>
  <si>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</si>
  <si>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</si>
  <si>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</si>
  <si>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</si>
  <si>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</si>
  <si>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</si>
  <si>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</si>
  <si>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</si>
  <si>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</si>
  <si>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</si>
  <si>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</si>
  <si>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</si>
  <si>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</si>
  <si>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</si>
  <si>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</si>
  <si>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</si>
  <si>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</si>
  <si>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</si>
  <si>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</si>
  <si>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</si>
  <si>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</si>
  <si>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</si>
  <si>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</si>
  <si>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</si>
  <si>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</si>
  <si>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</si>
  <si>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</si>
  <si>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</si>
  <si>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</si>
  <si>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</si>
  <si>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</si>
  <si>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</si>
  <si>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</si>
  <si>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</si>
  <si>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</si>
  <si>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</si>
  <si>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</si>
  <si>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</si>
  <si>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</si>
  <si>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</si>
  <si>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</si>
  <si>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</si>
  <si>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</si>
  <si>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</si>
  <si>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</si>
  <si>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</si>
  <si>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</si>
  <si>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</si>
  <si>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</si>
  <si>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</si>
  <si>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</si>
  <si>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</si>
  <si>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</si>
  <si>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</si>
  <si>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</si>
  <si>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</si>
  <si>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</si>
  <si>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</si>
  <si>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</si>
  <si>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</si>
  <si>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</si>
  <si>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</si>
  <si>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</si>
  <si>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</si>
  <si>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</si>
  <si>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</si>
  <si>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</si>
  <si>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</si>
  <si>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</si>
  <si>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</si>
  <si>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</si>
  <si>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</si>
  <si>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</si>
  <si>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</si>
  <si>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</si>
  <si>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</si>
  <si>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</si>
  <si>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</si>
  <si>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</si>
  <si>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</si>
  <si>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</si>
  <si>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</si>
  <si>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</si>
  <si>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</si>
  <si>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</si>
  <si>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</si>
  <si>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</si>
  <si>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</si>
  <si>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</si>
  <si>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</si>
  <si>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</si>
  <si>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</si>
  <si>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</si>
  <si>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</si>
  <si>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</si>
  <si>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</si>
  <si>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</si>
  <si>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</si>
  <si>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</si>
  <si>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</si>
  <si>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</si>
  <si>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</si>
  <si>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</si>
  <si>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</si>
  <si>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</si>
  <si>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</si>
  <si>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</si>
  <si>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</si>
  <si>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</si>
  <si>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</si>
  <si>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</si>
  <si>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</si>
  <si>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</si>
  <si>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</si>
  <si>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</si>
  <si>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</si>
  <si>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</si>
  <si>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</si>
  <si>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</si>
  <si>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</si>
  <si>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</si>
  <si>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</si>
  <si>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</si>
  <si>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</si>
  <si>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</si>
  <si>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</si>
  <si>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</si>
  <si>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</si>
  <si>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</si>
  <si>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</si>
  <si>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</si>
  <si>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</si>
  <si>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</si>
  <si>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</si>
  <si>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</si>
  <si>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</si>
  <si>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</si>
  <si>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</si>
  <si>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</si>
  <si>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</si>
  <si>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</si>
  <si>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</si>
  <si>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</si>
  <si>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</si>
  <si>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</si>
  <si>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</si>
  <si>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</si>
  <si>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</si>
  <si>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</si>
  <si>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</si>
  <si>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</si>
  <si>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</si>
  <si>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</si>
  <si>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</si>
  <si>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</si>
  <si>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</si>
  <si>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</si>
  <si>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</si>
  <si>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</si>
  <si>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</si>
  <si>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</si>
  <si>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</si>
  <si>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</si>
  <si>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</si>
  <si>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</si>
  <si>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</si>
  <si>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</si>
  <si>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</si>
  <si>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</si>
  <si>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</si>
  <si>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</si>
  <si>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</si>
  <si>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</si>
  <si>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</si>
  <si>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</si>
  <si>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</si>
  <si>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</si>
  <si>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</si>
  <si>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</si>
  <si>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</si>
  <si>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</si>
  <si>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</si>
  <si>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</si>
  <si>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</si>
  <si>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</si>
  <si>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</si>
  <si>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</si>
  <si>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</si>
  <si>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</si>
  <si>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</si>
  <si>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</si>
  <si>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</si>
  <si>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</si>
  <si>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</si>
  <si>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</si>
  <si>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</si>
  <si>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</si>
  <si>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</si>
  <si>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</si>
  <si>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</si>
  <si>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</si>
  <si>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</si>
  <si>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</si>
  <si>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</si>
  <si>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</si>
  <si>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</si>
  <si>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</si>
  <si>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</si>
  <si>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</si>
  <si>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</si>
  <si>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</si>
  <si>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</si>
  <si>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</si>
  <si>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</si>
  <si>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</si>
  <si>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</si>
  <si>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</si>
  <si>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</si>
  <si>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</si>
  <si>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</si>
  <si>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</si>
  <si>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</si>
  <si>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</si>
  <si>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</si>
  <si>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</si>
  <si>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</si>
  <si>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</si>
  <si>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</si>
  <si>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</si>
  <si>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</si>
  <si>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</si>
  <si>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</si>
  <si>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</si>
  <si>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</si>
  <si>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</si>
  <si>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</si>
  <si>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</si>
  <si>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</si>
  <si>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</si>
  <si>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</si>
  <si>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</si>
  <si>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</si>
  <si>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</si>
  <si>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</si>
  <si>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</si>
  <si>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</si>
  <si>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</si>
  <si>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</si>
  <si>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</si>
  <si>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</si>
  <si>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</si>
  <si>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</si>
  <si>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</si>
  <si>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</si>
  <si>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</si>
  <si>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</si>
  <si>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</si>
  <si>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</si>
  <si>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</si>
  <si>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</si>
  <si>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</si>
  <si>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</si>
  <si>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</si>
  <si>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</si>
  <si>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</si>
  <si>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</si>
  <si>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</si>
  <si>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</si>
  <si>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</si>
  <si>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</si>
  <si>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</si>
  <si>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</si>
  <si>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</si>
  <si>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</si>
  <si>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</si>
  <si>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</si>
  <si>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</si>
  <si>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</si>
  <si>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</si>
  <si>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</si>
  <si>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</si>
  <si>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</si>
  <si>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</si>
  <si>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</si>
  <si>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</si>
  <si>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</si>
  <si>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</si>
  <si>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</si>
  <si>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</si>
  <si>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</si>
  <si>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</si>
  <si>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</si>
  <si>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</si>
  <si>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</si>
  <si>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</si>
  <si>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</si>
  <si>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</si>
  <si>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</si>
  <si>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</si>
  <si>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</si>
  <si>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</si>
  <si>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</si>
  <si>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</si>
  <si>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</si>
  <si>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</si>
  <si>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</si>
  <si>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</si>
  <si>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</si>
  <si>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</si>
  <si>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</si>
  <si>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</si>
  <si>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</si>
  <si>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</si>
  <si>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</si>
  <si>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</si>
  <si>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</si>
  <si>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</si>
  <si>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</si>
  <si>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</si>
  <si>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</si>
  <si>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</si>
  <si>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</si>
  <si>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</si>
  <si>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</si>
  <si>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</si>
  <si>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</si>
  <si>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</si>
  <si>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</si>
  <si>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</si>
  <si>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</si>
  <si>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</si>
  <si>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</si>
  <si>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</si>
  <si>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</si>
  <si>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</si>
  <si>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</si>
  <si>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</si>
  <si>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</si>
  <si>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</si>
  <si>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</si>
  <si>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</si>
  <si>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</si>
  <si>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</si>
  <si>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</si>
  <si>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</si>
  <si>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</si>
  <si>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</si>
  <si>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</si>
  <si>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</si>
  <si>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</si>
  <si>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</si>
  <si>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</si>
  <si>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</si>
  <si>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</si>
  <si>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</si>
  <si>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</si>
  <si>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</si>
  <si>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</si>
  <si>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</si>
  <si>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</si>
  <si>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</si>
  <si>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</si>
  <si>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</si>
  <si>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</si>
  <si>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</si>
  <si>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</si>
  <si>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</si>
  <si>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</si>
  <si>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</si>
  <si>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</si>
  <si>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</si>
  <si>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</si>
  <si>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</si>
  <si>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</si>
  <si>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</si>
  <si>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</si>
  <si>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</si>
  <si>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</si>
  <si>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</si>
  <si>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</si>
  <si>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</si>
  <si>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</si>
  <si>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</si>
  <si>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</si>
  <si>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</si>
  <si>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</si>
  <si>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</si>
  <si>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</si>
  <si>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</si>
  <si>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</si>
  <si>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</si>
  <si>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</si>
  <si>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</si>
  <si>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</si>
  <si>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</si>
  <si>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</si>
  <si>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</si>
  <si>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</si>
  <si>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</si>
  <si>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</si>
  <si>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</si>
  <si>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</si>
  <si>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</si>
  <si>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</si>
  <si>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</si>
  <si>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</si>
  <si>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</si>
  <si>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</si>
  <si>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</si>
  <si>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</si>
  <si>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</si>
  <si>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</si>
  <si>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</si>
  <si>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</si>
  <si>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</si>
  <si>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</si>
  <si>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</si>
  <si>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</si>
  <si>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</si>
  <si>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</si>
  <si>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</si>
  <si>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</si>
  <si>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</si>
  <si>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</si>
  <si>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</si>
  <si>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</si>
  <si>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</si>
  <si>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</si>
  <si>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</si>
  <si>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</si>
  <si>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</si>
  <si>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</si>
  <si>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</si>
  <si>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</si>
  <si>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</si>
  <si>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</si>
  <si>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</si>
  <si>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</si>
  <si>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</si>
  <si>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</si>
  <si>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</si>
  <si>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</si>
  <si>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</si>
  <si>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</si>
  <si>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</si>
  <si>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</si>
  <si>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</si>
  <si>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</si>
  <si>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</si>
  <si>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</si>
  <si>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</si>
  <si>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</si>
  <si>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</si>
  <si>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</si>
  <si>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</si>
  <si>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</si>
  <si>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</si>
  <si>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</si>
  <si>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</si>
  <si>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</si>
  <si>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</si>
  <si>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</si>
  <si>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</si>
  <si>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</si>
  <si>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</si>
  <si>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</si>
  <si>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</si>
  <si>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</si>
  <si>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</si>
  <si>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</si>
  <si>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</si>
  <si>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</si>
  <si>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</si>
  <si>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</si>
  <si>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</si>
  <si>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</si>
  <si>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</si>
  <si>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</si>
  <si>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</si>
  <si>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</si>
  <si>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</si>
  <si>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</si>
  <si>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</si>
  <si>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</si>
  <si>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</si>
  <si>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</si>
  <si>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</si>
  <si>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</si>
  <si>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</si>
  <si>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</si>
  <si>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</si>
  <si>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</si>
  <si>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</si>
  <si>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</si>
  <si>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</si>
  <si>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</si>
  <si>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</si>
  <si>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</si>
  <si>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</si>
  <si>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</si>
  <si>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</si>
  <si>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</si>
  <si>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</si>
  <si>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</si>
  <si>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</si>
  <si>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</si>
  <si>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</si>
  <si>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</si>
  <si>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</si>
  <si>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</si>
  <si>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</si>
  <si>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</si>
  <si>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</si>
  <si>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</si>
  <si>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</si>
  <si>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</si>
  <si>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</si>
  <si>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</si>
  <si>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</si>
  <si>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</si>
  <si>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</si>
  <si>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</si>
  <si>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</si>
  <si>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</si>
  <si>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</si>
  <si>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</si>
  <si>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</si>
  <si>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</si>
  <si>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</si>
  <si>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</si>
  <si>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</si>
  <si>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</si>
  <si>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</si>
  <si>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</si>
  <si>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</si>
  <si>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</si>
  <si>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</si>
  <si>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</si>
  <si>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</si>
  <si>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</si>
  <si>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</si>
  <si>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</si>
  <si>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</si>
  <si>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</si>
  <si>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</si>
  <si>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</si>
  <si>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</si>
  <si>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</si>
  <si>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</si>
  <si>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</si>
  <si>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</si>
  <si>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</si>
  <si>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</si>
  <si>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</si>
  <si>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</si>
  <si>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</si>
  <si>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</si>
  <si>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</si>
  <si>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</si>
  <si>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</si>
  <si>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</si>
  <si>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</si>
  <si>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</si>
  <si>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</si>
  <si>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</si>
  <si>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</si>
  <si>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</si>
  <si>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</si>
  <si>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</si>
  <si>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</si>
  <si>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</si>
  <si>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</si>
  <si>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</si>
  <si>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</si>
  <si>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</si>
  <si>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</si>
  <si>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</si>
  <si>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</si>
  <si>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</si>
  <si>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</si>
  <si>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</si>
  <si>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</si>
  <si>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</si>
  <si>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</si>
  <si>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</si>
  <si>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</si>
  <si>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</si>
  <si>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</si>
  <si>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</si>
  <si>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</si>
  <si>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</si>
  <si>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</si>
  <si>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</si>
  <si>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</si>
  <si>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</si>
  <si>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</si>
  <si>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</si>
  <si>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</si>
  <si>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</si>
  <si>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</si>
  <si>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</si>
  <si>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</si>
  <si>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</si>
  <si>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</si>
  <si>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</si>
  <si>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</si>
  <si>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</si>
  <si>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</si>
  <si>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</si>
  <si>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</si>
  <si>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</si>
  <si>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</si>
  <si>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</si>
  <si>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</si>
  <si>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</si>
  <si>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</si>
  <si>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</si>
  <si>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</si>
  <si>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</si>
  <si>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</si>
  <si>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</si>
  <si>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</si>
  <si>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</si>
  <si>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</si>
  <si>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</si>
  <si>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</si>
  <si>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</si>
  <si>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</si>
  <si>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</si>
  <si>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</si>
  <si>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</si>
  <si>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</si>
  <si>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</si>
  <si>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</si>
  <si>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</si>
  <si>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</si>
  <si>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</si>
  <si>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</si>
  <si>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</si>
  <si>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</si>
  <si>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</si>
  <si>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</si>
  <si>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</si>
  <si>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</si>
  <si>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</si>
  <si>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</si>
  <si>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</si>
  <si>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</si>
  <si>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</si>
  <si>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</si>
  <si>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</si>
  <si>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</si>
  <si>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</si>
  <si>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</si>
  <si>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</si>
  <si>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</si>
  <si>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</si>
  <si>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</si>
  <si>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</si>
  <si>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</si>
  <si>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</si>
  <si>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</si>
  <si>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</si>
  <si>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</si>
  <si>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</si>
  <si>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</si>
  <si>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</si>
  <si>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</si>
  <si>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</si>
  <si>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</si>
  <si>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</si>
  <si>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</si>
  <si>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</si>
  <si>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</si>
  <si>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</si>
  <si>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</si>
  <si>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</si>
  <si>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</si>
  <si>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</si>
  <si>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</si>
  <si>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</si>
  <si>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</si>
  <si>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</si>
  <si>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</si>
  <si>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</si>
  <si>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</si>
  <si>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</si>
  <si>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</si>
  <si>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</si>
  <si>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</si>
  <si>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</si>
  <si>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</si>
  <si>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</si>
  <si>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</si>
  <si>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</si>
  <si>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</si>
  <si>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</si>
  <si>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</si>
  <si>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</si>
  <si>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</si>
  <si>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</si>
  <si>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</si>
  <si>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</si>
  <si>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</si>
  <si>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</si>
  <si>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</si>
  <si>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</si>
  <si>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</si>
  <si>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</si>
  <si>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</si>
  <si>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</si>
  <si>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</si>
  <si>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</si>
  <si>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</si>
  <si>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</si>
  <si>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</si>
  <si>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</si>
  <si>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</si>
  <si>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</si>
  <si>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</si>
  <si>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</si>
  <si>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</si>
  <si>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</si>
  <si>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</si>
  <si>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</si>
  <si>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</si>
  <si>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</si>
  <si>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</si>
  <si>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</si>
  <si>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</si>
  <si>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</si>
  <si>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</si>
  <si>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</si>
  <si>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</si>
  <si>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</si>
  <si>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</si>
  <si>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</si>
  <si>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</si>
  <si>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</si>
  <si>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</si>
  <si>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</si>
  <si>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</si>
  <si>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</si>
  <si>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</si>
  <si>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</si>
  <si>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</si>
  <si>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</si>
  <si>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</si>
  <si>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</si>
  <si>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</si>
  <si>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</si>
  <si>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</si>
  <si>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</si>
  <si>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</si>
  <si>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</si>
  <si>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</si>
  <si>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</si>
  <si>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</si>
  <si>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</si>
  <si>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</si>
  <si>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</si>
  <si>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</si>
  <si>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</si>
  <si>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</si>
  <si>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</si>
  <si>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</si>
  <si>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</si>
  <si>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</si>
  <si>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</si>
  <si>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</si>
  <si>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</si>
  <si>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</si>
  <si>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</si>
  <si>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</si>
  <si>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</si>
  <si>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</si>
  <si>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</si>
  <si>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</si>
  <si>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</si>
  <si>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</si>
  <si>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</si>
  <si>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</si>
  <si>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</si>
  <si>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</si>
  <si>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</si>
  <si>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</si>
  <si>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</si>
  <si>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</si>
  <si>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</si>
  <si>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</si>
  <si>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</si>
  <si>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</si>
  <si>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</si>
  <si>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</si>
  <si>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</si>
  <si>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</si>
  <si>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</si>
  <si>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</si>
  <si>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</si>
  <si>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</si>
  <si>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</si>
  <si>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</si>
  <si>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</si>
  <si>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</si>
  <si>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</si>
  <si>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</si>
  <si>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</si>
  <si>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</si>
  <si>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</si>
  <si>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</si>
  <si>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</si>
  <si>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</si>
  <si>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</si>
  <si>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</si>
  <si>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</si>
  <si>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</si>
  <si>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</si>
  <si>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</si>
  <si>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</si>
  <si>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</si>
  <si>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</si>
  <si>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</si>
  <si>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</si>
  <si>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</si>
  <si>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</si>
  <si>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</si>
  <si>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</si>
  <si>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</si>
  <si>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</si>
  <si>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</si>
  <si>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</si>
  <si>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</si>
  <si>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</si>
  <si>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</si>
  <si>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</si>
  <si>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</si>
  <si>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</si>
  <si>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</si>
  <si>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</si>
  <si>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</si>
  <si>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</si>
  <si>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</si>
  <si>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</si>
  <si>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</si>
  <si>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</si>
  <si>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</si>
  <si>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</si>
  <si>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</si>
  <si>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</si>
  <si>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</si>
  <si>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</si>
  <si>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</si>
  <si>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</si>
  <si>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</si>
  <si>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</si>
  <si>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</si>
  <si>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</si>
  <si>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</si>
  <si>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</si>
  <si>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</si>
  <si>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</si>
  <si>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</si>
  <si>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</si>
  <si>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</si>
  <si>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</si>
  <si>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</si>
  <si>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</si>
  <si>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</si>
  <si>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</si>
  <si>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</si>
  <si>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</si>
  <si>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</si>
  <si>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</si>
  <si>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</si>
  <si>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</si>
  <si>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</si>
  <si>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</si>
  <si>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</si>
  <si>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</si>
  <si>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</si>
  <si>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</si>
  <si>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</si>
  <si>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</si>
  <si>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</si>
  <si>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</si>
  <si>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</si>
  <si>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</si>
  <si>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</si>
  <si>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</si>
  <si>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</si>
  <si>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</si>
  <si>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</si>
  <si>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</si>
  <si>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</si>
  <si>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</si>
  <si>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</si>
  <si>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</si>
  <si>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</si>
  <si>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</si>
  <si>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</si>
  <si>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</si>
  <si>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</si>
  <si>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</si>
  <si>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</si>
  <si>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</si>
  <si>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</si>
  <si>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</si>
  <si>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</si>
  <si>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</si>
  <si>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</si>
  <si>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</si>
  <si>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</si>
  <si>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</si>
  <si>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</si>
  <si>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</si>
  <si>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</si>
  <si>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</si>
  <si>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</si>
  <si>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</si>
  <si>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</si>
  <si>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</si>
  <si>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</si>
  <si>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</si>
  <si>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</si>
  <si>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</si>
  <si>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</si>
  <si>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</si>
  <si>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</si>
  <si>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</si>
  <si>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</si>
  <si>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</si>
  <si>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</si>
  <si>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</si>
  <si>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</si>
  <si>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</si>
  <si>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</si>
  <si>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</si>
  <si>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</si>
  <si>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</si>
  <si>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</si>
  <si>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</si>
  <si>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</si>
  <si>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</si>
  <si>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</si>
  <si>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</si>
  <si>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</si>
  <si>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</si>
  <si>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</si>
  <si>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</si>
  <si>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</si>
  <si>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</si>
  <si>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</si>
  <si>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</si>
  <si>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</si>
  <si>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</si>
  <si>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</si>
  <si>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</si>
  <si>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</si>
  <si>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</si>
  <si>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</si>
  <si>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</si>
  <si>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</si>
  <si>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</si>
  <si>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</si>
  <si>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</si>
  <si>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</si>
  <si>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</si>
  <si>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</si>
  <si>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</si>
  <si>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</si>
  <si>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</si>
  <si>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</si>
  <si>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</si>
  <si>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</si>
  <si>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</si>
  <si>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</si>
  <si>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</si>
  <si>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</si>
  <si>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</si>
  <si>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</si>
  <si>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</si>
  <si>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</si>
  <si>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</si>
  <si>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</si>
  <si>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</si>
  <si>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</si>
  <si>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</si>
  <si>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</si>
  <si>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</si>
  <si>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</si>
  <si>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</si>
  <si>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</si>
  <si>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</si>
  <si>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</si>
  <si>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</si>
  <si>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</si>
  <si>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</si>
  <si>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</si>
  <si>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</si>
  <si>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</si>
  <si>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</si>
  <si>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</si>
  <si>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</si>
  <si>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</si>
  <si>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</si>
  <si>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</si>
  <si>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</si>
  <si>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</si>
  <si>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</si>
  <si>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</si>
  <si>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</si>
  <si>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</si>
  <si>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</si>
  <si>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</si>
  <si>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</si>
  <si>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</si>
  <si>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</si>
  <si>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</si>
  <si>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</si>
  <si>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</si>
  <si>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</si>
  <si>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</si>
  <si>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</si>
  <si>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</si>
  <si>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</si>
  <si>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</si>
  <si>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</si>
  <si>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</si>
  <si>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</si>
  <si>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</si>
  <si>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</si>
  <si>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</si>
  <si>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</si>
  <si>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</si>
  <si>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</si>
  <si>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</si>
  <si>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</si>
  <si>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</si>
  <si>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</si>
  <si>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</si>
  <si>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</si>
  <si>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</si>
  <si>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</si>
  <si>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</si>
  <si>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</si>
  <si>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</si>
  <si>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</si>
  <si>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</si>
  <si>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</si>
  <si>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</si>
  <si>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</si>
  <si>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</si>
  <si>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</si>
  <si>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</si>
  <si>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</si>
  <si>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</si>
  <si>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</si>
  <si>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</si>
  <si>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</si>
  <si>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</si>
  <si>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</si>
  <si>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</si>
  <si>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</si>
  <si>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</si>
  <si>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</si>
  <si>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</si>
  <si>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</si>
  <si>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</si>
  <si>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</si>
  <si>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</si>
  <si>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</si>
  <si>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</si>
  <si>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</si>
  <si>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</si>
  <si>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</si>
  <si>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</si>
  <si>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</si>
  <si>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</si>
  <si>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</si>
  <si>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</si>
  <si>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</si>
  <si>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</si>
  <si>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</si>
  <si>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</si>
  <si>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</si>
  <si>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</si>
  <si>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</si>
  <si>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</si>
  <si>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</si>
  <si>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</si>
  <si>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</si>
  <si>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</si>
  <si>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</si>
  <si>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</si>
  <si>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</si>
  <si>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</si>
  <si>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</si>
  <si>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</si>
  <si>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</si>
  <si>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</si>
  <si>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</si>
  <si>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</si>
  <si>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</si>
  <si>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</si>
  <si>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</si>
  <si>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</si>
  <si>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</si>
  <si>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</si>
  <si>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</si>
  <si>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</si>
  <si>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</si>
  <si>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</si>
  <si>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</si>
  <si>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</si>
  <si>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</si>
  <si>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</si>
  <si>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</si>
  <si>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</si>
  <si>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</si>
  <si>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</si>
  <si>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</si>
  <si>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</si>
  <si>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</si>
  <si>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</si>
  <si>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</si>
  <si>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</si>
  <si>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</si>
  <si>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</si>
  <si>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</si>
  <si>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</si>
  <si>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</si>
  <si>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</si>
  <si>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</si>
  <si>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</si>
  <si>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</si>
  <si>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</si>
  <si>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</si>
  <si>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</si>
  <si>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</si>
  <si>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</si>
  <si>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</si>
  <si>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</si>
  <si>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</si>
  <si>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</si>
  <si>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</si>
  <si>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</si>
  <si>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</si>
  <si>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</si>
  <si>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</si>
  <si>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</si>
  <si>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</si>
  <si>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</si>
  <si>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</si>
  <si>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</si>
  <si>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</si>
  <si>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</si>
  <si>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</si>
  <si>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</si>
  <si>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</si>
  <si>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</si>
  <si>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</si>
  <si>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</si>
  <si>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</si>
  <si>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</si>
  <si>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</si>
  <si>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</si>
  <si>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</si>
  <si>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</si>
  <si>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</si>
  <si>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</si>
  <si>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</si>
  <si>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</si>
  <si>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</si>
  <si>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</si>
  <si>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</si>
  <si>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</si>
  <si>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</si>
  <si>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</si>
  <si>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</si>
  <si>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</si>
  <si>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</si>
  <si>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</si>
  <si>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</si>
  <si>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</si>
  <si>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</si>
  <si>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</si>
  <si>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</si>
  <si>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</si>
  <si>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</si>
  <si>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</si>
  <si>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</si>
  <si>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</si>
  <si>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</si>
  <si>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</si>
  <si>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</si>
  <si>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</si>
  <si>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</si>
  <si>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</si>
  <si>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</si>
  <si>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</si>
  <si>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</si>
  <si>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</si>
  <si>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</si>
  <si>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</si>
  <si>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</si>
  <si>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</si>
  <si>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</si>
  <si>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</si>
  <si>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</si>
  <si>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</si>
  <si>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</si>
  <si>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</si>
  <si>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</si>
  <si>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</si>
  <si>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</si>
  <si>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</si>
  <si>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</si>
  <si>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</si>
  <si>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</si>
  <si>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</si>
  <si>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</si>
  <si>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</si>
  <si>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</si>
  <si>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</si>
  <si>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</si>
  <si>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</si>
  <si>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</si>
  <si>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</si>
  <si>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</si>
  <si>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</si>
  <si>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</si>
  <si>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</si>
  <si>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</si>
  <si>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</si>
  <si>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</si>
  <si>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</si>
  <si>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</si>
  <si>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</si>
  <si>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</si>
  <si>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</si>
  <si>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</si>
  <si>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</si>
  <si>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</si>
  <si>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</si>
  <si>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</si>
  <si>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</si>
  <si>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</si>
  <si>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</si>
  <si>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</si>
  <si>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</si>
  <si>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</si>
  <si>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</si>
  <si>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</si>
  <si>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</si>
  <si>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</si>
  <si>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</si>
  <si>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</si>
  <si>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</si>
  <si>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</si>
  <si>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</si>
  <si>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</si>
  <si>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</si>
  <si>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</si>
  <si>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</si>
  <si>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</si>
  <si>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</si>
  <si>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</si>
  <si>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</si>
  <si>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</si>
  <si>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</si>
  <si>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</si>
  <si>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</si>
  <si>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</si>
  <si>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</si>
  <si>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</si>
  <si>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</si>
  <si>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</si>
  <si>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</si>
  <si>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</si>
  <si>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</si>
  <si>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</si>
  <si>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</si>
  <si>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</si>
  <si>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</si>
  <si>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</si>
  <si>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</si>
  <si>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</si>
  <si>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</si>
  <si>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</si>
  <si>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</si>
  <si>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</si>
  <si>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</si>
  <si>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</si>
  <si>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</si>
  <si>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</si>
  <si>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</si>
  <si>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</si>
  <si>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</si>
  <si>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</si>
  <si>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</si>
  <si>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</si>
  <si>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</si>
  <si>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</si>
  <si>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</si>
  <si>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</si>
  <si>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</si>
  <si>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</si>
  <si>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</si>
  <si>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</si>
  <si>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</si>
  <si>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</si>
  <si>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</si>
  <si>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</si>
  <si>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</si>
  <si>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</si>
  <si>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</si>
  <si>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</si>
  <si>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</si>
  <si>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</si>
  <si>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</si>
  <si>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</si>
  <si>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</si>
  <si>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</si>
  <si>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</si>
  <si>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</si>
  <si>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</si>
  <si>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</si>
  <si>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</si>
  <si>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</si>
  <si>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</si>
  <si>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</si>
  <si>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</si>
  <si>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</si>
  <si>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</si>
  <si>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</si>
  <si>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</si>
  <si>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</si>
  <si>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</si>
  <si>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</si>
  <si>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</si>
  <si>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</si>
  <si>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</si>
  <si>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</si>
  <si>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</si>
  <si>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</si>
  <si>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</si>
  <si>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</si>
  <si>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</si>
  <si>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</si>
  <si>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</si>
  <si>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</si>
  <si>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</si>
  <si>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</si>
  <si>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</si>
  <si>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</si>
  <si>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</si>
  <si>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</si>
  <si>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</si>
  <si>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</si>
  <si>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</si>
  <si>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</si>
  <si>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</si>
  <si>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</si>
  <si>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</si>
  <si>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</si>
  <si>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</si>
  <si>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</si>
  <si>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</si>
  <si>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</si>
  <si>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</si>
  <si>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</si>
  <si>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</si>
  <si>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</si>
  <si>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</si>
  <si>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</si>
  <si>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</si>
  <si>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</si>
  <si>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</si>
  <si>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</si>
  <si>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</si>
  <si>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</si>
  <si>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</si>
  <si>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</si>
  <si>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</si>
  <si>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</si>
  <si>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</si>
  <si>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</si>
  <si>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</si>
  <si>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</si>
  <si>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</si>
  <si>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</si>
  <si>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</si>
  <si>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</si>
  <si>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</si>
  <si>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</si>
  <si>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</si>
  <si>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</si>
  <si>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</si>
  <si>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</si>
  <si>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</si>
  <si>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</si>
  <si>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</si>
  <si>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</si>
  <si>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</si>
  <si>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</si>
  <si>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</si>
  <si>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</si>
  <si>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</si>
  <si>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</si>
  <si>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</si>
  <si>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</si>
  <si>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</si>
  <si>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</si>
  <si>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</si>
  <si>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</si>
  <si>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</si>
  <si>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</si>
  <si>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</si>
  <si>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</si>
  <si>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</si>
  <si>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</si>
  <si>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</si>
  <si>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</si>
  <si>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</si>
  <si>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</si>
  <si>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</si>
  <si>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</si>
  <si>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</si>
  <si>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</si>
  <si>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</si>
  <si>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</si>
  <si>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</si>
  <si>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</si>
  <si>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</si>
  <si>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</si>
  <si>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</si>
  <si>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</si>
  <si>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</si>
  <si>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</si>
  <si>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</si>
  <si>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</si>
  <si>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</si>
  <si>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</si>
  <si>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</si>
  <si>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</si>
  <si>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</si>
  <si>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</si>
  <si>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</si>
  <si>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</si>
  <si>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</si>
  <si>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</si>
  <si>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</si>
  <si>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</si>
  <si>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</si>
  <si>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</si>
  <si>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</si>
  <si>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</si>
  <si>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</si>
  <si>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</si>
  <si>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</si>
  <si>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</si>
  <si>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</si>
  <si>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</si>
  <si>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</si>
  <si>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</si>
  <si>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</si>
  <si>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</si>
  <si>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</si>
  <si>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</si>
  <si>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</si>
  <si>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</si>
  <si>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</si>
  <si>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</si>
  <si>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</si>
  <si>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</si>
  <si>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</si>
  <si>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</si>
  <si>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</si>
  <si>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</si>
  <si>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</si>
  <si>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</si>
  <si>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</si>
  <si>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</si>
  <si>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</si>
  <si>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</si>
  <si>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</si>
  <si>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</si>
  <si>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</si>
  <si>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</si>
  <si>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</si>
  <si>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</si>
  <si>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</si>
  <si>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</si>
  <si>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</si>
  <si>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</si>
  <si>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</si>
  <si>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</si>
  <si>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</si>
  <si>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</si>
  <si>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</si>
  <si>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</si>
  <si>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</si>
  <si>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</si>
  <si>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</si>
  <si>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</si>
  <si>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</si>
  <si>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</si>
  <si>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</si>
  <si>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</si>
  <si>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</si>
  <si>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</si>
  <si>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</si>
  <si>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</si>
  <si>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</si>
  <si>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</si>
  <si>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</si>
  <si>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</si>
  <si>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</si>
  <si>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</si>
  <si>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</si>
  <si>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</si>
  <si>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</si>
  <si>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</si>
  <si>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</si>
  <si>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</si>
  <si>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</si>
  <si>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</si>
  <si>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</si>
  <si>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</si>
  <si>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</si>
  <si>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</si>
  <si>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</si>
  <si>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</si>
  <si>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</si>
  <si>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</si>
  <si>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</si>
  <si>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</si>
  <si>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</si>
  <si>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</si>
  <si>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</si>
  <si>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</si>
  <si>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</si>
  <si>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</si>
  <si>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</si>
  <si>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</si>
  <si>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</si>
  <si>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</si>
  <si>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</si>
  <si>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</si>
  <si>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</si>
  <si>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</si>
  <si>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</si>
  <si>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</si>
  <si>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</si>
  <si>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</si>
  <si>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</si>
  <si>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</si>
  <si>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</si>
  <si>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</si>
  <si>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</si>
  <si>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</si>
  <si>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</si>
  <si>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</si>
  <si>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</si>
  <si>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</si>
  <si>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</si>
  <si>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</si>
  <si>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</si>
  <si>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</si>
  <si>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</si>
  <si>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</si>
  <si>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</si>
  <si>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</si>
  <si>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</si>
  <si>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</si>
  <si>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</si>
  <si>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</si>
  <si>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</si>
  <si>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</si>
  <si>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</si>
  <si>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</si>
  <si>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</si>
  <si>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</si>
  <si>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</si>
  <si>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</si>
  <si>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</si>
  <si>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</si>
  <si>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</si>
  <si>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</si>
  <si>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</si>
  <si>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</si>
  <si>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</si>
  <si>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</si>
  <si>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</si>
  <si>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</si>
  <si>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</si>
  <si>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</si>
  <si>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</si>
  <si>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</si>
  <si>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</si>
  <si>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</si>
  <si>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</si>
  <si>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</si>
  <si>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</si>
  <si>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</si>
  <si>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</si>
  <si>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</si>
  <si>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</si>
  <si>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</si>
  <si>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</si>
  <si>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</si>
  <si>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</si>
  <si>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</si>
  <si>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</si>
  <si>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</si>
  <si>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</si>
  <si>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</si>
  <si>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</si>
  <si>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</si>
  <si>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</si>
  <si>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</si>
  <si>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</si>
  <si>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</si>
  <si>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</si>
  <si>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</si>
  <si>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</si>
  <si>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</si>
  <si>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</si>
  <si>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</si>
  <si>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</si>
  <si>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</si>
  <si>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</si>
  <si>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</si>
  <si>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</si>
  <si>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</si>
  <si>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</si>
  <si>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</si>
  <si>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</si>
  <si>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</si>
  <si>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</si>
  <si>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</si>
  <si>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</si>
  <si>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</si>
  <si>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</si>
  <si>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</si>
  <si>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</si>
  <si>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</si>
  <si>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</si>
  <si>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</si>
  <si>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</si>
  <si>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</si>
  <si>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</si>
  <si>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</si>
  <si>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</si>
  <si>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</si>
  <si>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</si>
  <si>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</si>
  <si>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</si>
  <si>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</si>
  <si>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</si>
  <si>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</si>
  <si>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</si>
  <si>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</si>
  <si>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</si>
  <si>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</si>
  <si>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</si>
  <si>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</si>
  <si>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</si>
  <si>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</si>
  <si>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</si>
  <si>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</si>
  <si>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</si>
  <si>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</si>
  <si>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</si>
  <si>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</si>
  <si>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</si>
  <si>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</si>
  <si>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</si>
  <si>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</si>
  <si>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</si>
  <si>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</si>
  <si>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</si>
  <si>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</si>
  <si>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</si>
  <si>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</si>
  <si>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</si>
  <si>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</si>
  <si>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</si>
  <si>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</si>
  <si>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</si>
  <si>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</si>
  <si>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</si>
  <si>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</si>
  <si>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</si>
  <si>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</si>
  <si>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</si>
  <si>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</si>
  <si>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</si>
  <si>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</si>
  <si>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</si>
  <si>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</si>
  <si>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</si>
  <si>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</si>
  <si>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</si>
  <si>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</si>
  <si>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</si>
  <si>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</si>
  <si>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</si>
  <si>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</si>
  <si>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</si>
  <si>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</si>
  <si>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</si>
  <si>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</si>
  <si>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</si>
  <si>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</si>
  <si>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</si>
  <si>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</si>
  <si>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</si>
  <si>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</si>
  <si>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</si>
  <si>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</si>
  <si>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</si>
  <si>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</si>
  <si>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</si>
  <si>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</si>
  <si>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</si>
  <si>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</si>
  <si>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</si>
  <si>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</si>
  <si>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</si>
  <si>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</si>
  <si>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</si>
  <si>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</si>
  <si>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</si>
  <si>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</si>
  <si>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</si>
  <si>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</si>
  <si>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</si>
  <si>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</si>
  <si>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</si>
  <si>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</si>
  <si>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</si>
  <si>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</si>
  <si>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</si>
  <si>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</si>
  <si>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</si>
  <si>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</si>
  <si>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</si>
  <si>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</si>
  <si>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</si>
  <si>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</si>
  <si>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</si>
  <si>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</si>
  <si>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</si>
  <si>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</si>
  <si>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</si>
  <si>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</si>
  <si>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</si>
  <si>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</si>
  <si>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</si>
  <si>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</si>
  <si>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</si>
  <si>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</si>
  <si>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</si>
  <si>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</si>
  <si>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</si>
  <si>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</si>
  <si>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</si>
  <si>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</si>
  <si>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</si>
  <si>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</si>
  <si>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</si>
  <si>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</si>
  <si>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</si>
  <si>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</si>
  <si>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</si>
  <si>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</si>
  <si>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</si>
  <si>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</si>
  <si>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</si>
  <si>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</si>
  <si>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</si>
  <si>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</si>
  <si>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</si>
  <si>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</si>
  <si>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</si>
  <si>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</si>
  <si>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</si>
  <si>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</si>
  <si>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</si>
  <si>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</si>
  <si>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</si>
  <si>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</si>
  <si>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</si>
  <si>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</si>
  <si>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</si>
  <si>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</si>
  <si>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</si>
  <si>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</si>
  <si>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</si>
  <si>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</si>
  <si>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</si>
  <si>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</si>
  <si>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</si>
  <si>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</si>
  <si>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</si>
  <si>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</si>
  <si>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</si>
  <si>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</si>
  <si>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</si>
  <si>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</si>
  <si>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</si>
  <si>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</si>
  <si>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</si>
  <si>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</si>
  <si>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</si>
  <si>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</si>
  <si>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</si>
  <si>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</si>
  <si>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</si>
  <si>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</si>
  <si>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</si>
  <si>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</si>
  <si>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</si>
  <si>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</si>
  <si>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</si>
  <si>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</si>
  <si>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</si>
  <si>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</si>
  <si>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</si>
  <si>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</si>
  <si>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</si>
  <si>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</si>
  <si>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</si>
  <si>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</si>
  <si>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</si>
  <si>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</si>
  <si>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</si>
  <si>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</si>
  <si>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</si>
  <si>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</si>
  <si>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</si>
  <si>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</si>
  <si>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</si>
  <si>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</si>
  <si>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</si>
  <si>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</si>
  <si>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</si>
  <si>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</si>
  <si>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</si>
  <si>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</si>
  <si>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</si>
  <si>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</si>
  <si>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</si>
  <si>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</si>
  <si>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</si>
  <si>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</si>
  <si>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</si>
  <si>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</si>
  <si>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</si>
  <si>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</si>
  <si>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</si>
  <si>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</si>
  <si>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</si>
  <si>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</si>
  <si>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</si>
  <si>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</si>
  <si>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</si>
  <si>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</si>
  <si>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</si>
  <si>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</si>
  <si>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</si>
  <si>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</si>
  <si>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</si>
  <si>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</si>
  <si>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</si>
  <si>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</si>
  <si>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</si>
  <si>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</si>
  <si>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</si>
  <si>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</si>
  <si>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</si>
  <si>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</si>
  <si>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</si>
  <si>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</si>
  <si>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</si>
  <si>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</si>
  <si>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</si>
  <si>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</si>
  <si>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</si>
  <si>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</si>
  <si>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</si>
  <si>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</si>
  <si>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</si>
  <si>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</si>
  <si>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</si>
  <si>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</si>
  <si>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</si>
  <si>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</si>
  <si>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</si>
  <si>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</si>
  <si>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</si>
  <si>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</si>
  <si>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</si>
  <si>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</si>
  <si>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</si>
  <si>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</si>
  <si>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</si>
  <si>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</si>
  <si>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</si>
  <si>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</si>
  <si>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</si>
  <si>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</si>
  <si>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</si>
  <si>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</si>
  <si>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</si>
  <si>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</si>
  <si>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</si>
  <si>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</si>
  <si>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</si>
  <si>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</si>
  <si>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</si>
  <si>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</si>
  <si>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</si>
  <si>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</si>
  <si>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</si>
  <si>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</si>
  <si>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</si>
  <si>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</si>
  <si>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</si>
  <si>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</si>
  <si>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</si>
  <si>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</si>
  <si>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</si>
  <si>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</si>
  <si>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</si>
  <si>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</si>
  <si>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</si>
  <si>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</si>
  <si>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</si>
  <si>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</si>
  <si>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</si>
  <si>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</si>
  <si>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</si>
  <si>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</si>
  <si>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</si>
  <si>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</si>
  <si>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</si>
  <si>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</si>
  <si>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</si>
  <si>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</si>
  <si>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</si>
  <si>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</si>
  <si>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</si>
  <si>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</si>
  <si>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</si>
  <si>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</si>
  <si>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</si>
  <si>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</si>
  <si>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</si>
  <si>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</si>
  <si>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</si>
  <si>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</si>
  <si>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</si>
  <si>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</si>
  <si>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</si>
  <si>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</si>
  <si>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</si>
  <si>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</si>
  <si>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</si>
  <si>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</si>
  <si>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</si>
  <si>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</si>
  <si>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</si>
  <si>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</si>
  <si>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</si>
  <si>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</si>
  <si>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</si>
  <si>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</si>
  <si>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</si>
  <si>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</si>
  <si>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</si>
  <si>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</si>
  <si>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</si>
  <si>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</si>
  <si>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</si>
  <si>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</si>
  <si>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</si>
  <si>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</si>
  <si>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</si>
  <si>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</si>
  <si>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</si>
  <si>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</si>
  <si>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</si>
  <si>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</si>
  <si>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</si>
  <si>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</si>
  <si>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</si>
  <si>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</si>
  <si>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</si>
  <si>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</si>
  <si>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</si>
  <si>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</si>
  <si>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</si>
  <si>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</si>
  <si>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</si>
  <si>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</si>
  <si>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</si>
  <si>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</si>
  <si>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</si>
  <si>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</si>
  <si>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</si>
  <si>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</si>
  <si>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</si>
  <si>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</si>
  <si>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</si>
  <si>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</si>
  <si>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</si>
  <si>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</si>
  <si>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</si>
  <si>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</si>
  <si>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</si>
  <si>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</si>
  <si>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</si>
  <si>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</si>
  <si>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</si>
  <si>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</si>
  <si>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</si>
  <si>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</si>
  <si>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</si>
  <si>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</si>
  <si>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</si>
  <si>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</si>
  <si>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</si>
  <si>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</si>
  <si>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</si>
  <si>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</si>
  <si>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</si>
  <si>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</si>
  <si>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</si>
  <si>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</si>
  <si>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</si>
  <si>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</si>
  <si>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</si>
  <si>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</si>
  <si>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</si>
  <si>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</si>
  <si>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</si>
  <si>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</si>
  <si>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</si>
  <si>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</si>
  <si>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</si>
  <si>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</si>
  <si>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</si>
  <si>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</si>
  <si>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</si>
  <si>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</si>
  <si>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</si>
  <si>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</si>
  <si>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</si>
  <si>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</si>
  <si>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</si>
  <si>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</si>
  <si>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</si>
  <si>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</si>
  <si>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</si>
  <si>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</si>
  <si>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</si>
  <si>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</si>
  <si>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</si>
  <si>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</si>
  <si>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</si>
  <si>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</si>
  <si>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</si>
  <si>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</si>
  <si>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</si>
  <si>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</si>
  <si>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</si>
  <si>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</si>
  <si>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</si>
  <si>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</si>
  <si>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</si>
  <si>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</si>
  <si>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</si>
  <si>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</si>
  <si>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</si>
  <si>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</si>
  <si>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</si>
  <si>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</si>
  <si>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</si>
  <si>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</si>
  <si>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</si>
  <si>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</si>
  <si>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</si>
  <si>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</si>
  <si>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</si>
  <si>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</si>
  <si>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</si>
  <si>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</si>
  <si>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</si>
  <si>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</si>
  <si>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</si>
  <si>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</si>
  <si>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</si>
  <si>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</si>
  <si>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</si>
  <si>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</si>
  <si>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</si>
  <si>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</si>
  <si>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</si>
  <si>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</si>
  <si>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</si>
  <si>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</si>
  <si>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</si>
  <si>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</si>
  <si>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</si>
  <si>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</si>
  <si>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</si>
  <si>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</si>
  <si>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</si>
  <si>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</si>
  <si>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</si>
  <si>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</si>
  <si>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</si>
  <si>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</si>
  <si>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</si>
  <si>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</si>
  <si>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</si>
  <si>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</si>
  <si>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</si>
  <si>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</si>
  <si>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</si>
  <si>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</si>
  <si>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</si>
  <si>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</si>
  <si>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</si>
  <si>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</si>
  <si>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</si>
  <si>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</si>
  <si>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</si>
  <si>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</si>
  <si>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</si>
  <si>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</si>
  <si>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</si>
  <si>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</si>
  <si>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</si>
  <si>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</si>
  <si>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</si>
  <si>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</si>
  <si>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</si>
  <si>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</si>
  <si>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</si>
  <si>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</si>
  <si>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</si>
  <si>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</si>
  <si>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</si>
  <si>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</si>
  <si>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</si>
  <si>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</si>
  <si>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</si>
  <si>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</si>
  <si>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</si>
  <si>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</si>
  <si>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</si>
  <si>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</si>
  <si>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</si>
  <si>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</si>
  <si>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</si>
  <si>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</si>
  <si>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</si>
  <si>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</si>
  <si>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</si>
  <si>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</si>
  <si>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</si>
  <si>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</si>
  <si>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</si>
  <si>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</si>
  <si>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</si>
  <si>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</si>
  <si>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</si>
  <si>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</si>
  <si>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</si>
  <si>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</si>
  <si>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</si>
  <si>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</si>
  <si>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</si>
  <si>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</si>
  <si>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</si>
  <si>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</si>
  <si>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</si>
  <si>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</si>
  <si>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</si>
  <si>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</si>
  <si>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</si>
  <si>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</si>
  <si>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</si>
  <si>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</si>
  <si>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</si>
  <si>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</si>
  <si>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</si>
  <si>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</si>
  <si>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</si>
  <si>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</si>
  <si>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</si>
  <si>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</si>
  <si>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</si>
  <si>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</si>
  <si>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</si>
  <si>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</si>
  <si>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</si>
  <si>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</si>
  <si>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</si>
  <si>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</si>
  <si>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</si>
  <si>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</si>
  <si>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</si>
  <si>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</si>
  <si>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</si>
  <si>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</si>
  <si>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</si>
  <si>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</si>
  <si>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</si>
  <si>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</si>
  <si>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</si>
  <si>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</si>
  <si>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</si>
  <si>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</si>
  <si>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</si>
  <si>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</si>
  <si>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</si>
  <si>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</si>
  <si>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</si>
  <si>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</si>
  <si>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</si>
  <si>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</si>
  <si>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</si>
  <si>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</si>
  <si>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</si>
  <si>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</si>
  <si>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</si>
  <si>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</si>
  <si>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</si>
  <si>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</si>
  <si>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</si>
  <si>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</si>
  <si>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</si>
  <si>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</si>
  <si>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</si>
  <si>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</si>
  <si>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</si>
  <si>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</si>
  <si>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</si>
  <si>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</si>
  <si>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</si>
  <si>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</si>
  <si>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</si>
  <si>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</si>
  <si>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</si>
  <si>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</si>
  <si>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</si>
  <si>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</si>
  <si>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</si>
  <si>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</si>
  <si>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</si>
  <si>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</si>
  <si>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</si>
  <si>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</si>
  <si>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</si>
  <si>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</si>
  <si>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</si>
  <si>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</si>
  <si>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</si>
  <si>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</si>
  <si>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</si>
  <si>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</si>
  <si>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</si>
  <si>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</si>
  <si>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</si>
  <si>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</si>
  <si>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</si>
  <si>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</si>
  <si>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</si>
  <si>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</si>
  <si>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</si>
  <si>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</si>
  <si>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</si>
  <si>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</si>
  <si>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</si>
  <si>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</si>
  <si>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</si>
  <si>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</si>
  <si>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</si>
  <si>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</si>
  <si>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</si>
  <si>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</si>
  <si>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</si>
  <si>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</si>
  <si>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</si>
  <si>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</si>
  <si>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</si>
  <si>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</si>
  <si>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</si>
  <si>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</si>
  <si>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</si>
  <si>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</si>
  <si>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</si>
  <si>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</si>
  <si>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</si>
  <si>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</si>
  <si>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</si>
  <si>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</si>
  <si>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</si>
  <si>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</si>
  <si>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</si>
  <si>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</si>
  <si>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</si>
  <si>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</si>
  <si>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</si>
  <si>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</si>
  <si>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</si>
  <si>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</si>
  <si>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</si>
  <si>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</si>
  <si>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</si>
  <si>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</si>
  <si>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</si>
  <si>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</si>
  <si>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</si>
  <si>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</si>
  <si>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</si>
  <si>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</si>
  <si>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</si>
  <si>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</si>
  <si>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</si>
  <si>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</si>
  <si>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</si>
  <si>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</si>
  <si>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</si>
  <si>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</si>
  <si>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</si>
  <si>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</si>
  <si>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</si>
  <si>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</si>
  <si>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</si>
  <si>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</si>
  <si>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</si>
  <si>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</si>
  <si>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</si>
  <si>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</si>
  <si>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</si>
  <si>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</si>
  <si>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</si>
  <si>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</si>
  <si>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</si>
  <si>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</si>
  <si>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</si>
  <si>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</si>
  <si>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</si>
  <si>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</si>
  <si>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</si>
  <si>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</si>
  <si>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</si>
  <si>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</si>
  <si>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</si>
  <si>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</si>
  <si>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</si>
  <si>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</si>
  <si>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</si>
  <si>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</si>
  <si>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</si>
  <si>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</si>
  <si>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</si>
  <si>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</si>
  <si>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</si>
  <si>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</si>
  <si>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</si>
  <si>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</si>
  <si>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</si>
  <si>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</si>
  <si>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</si>
  <si>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</si>
  <si>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</si>
  <si>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</si>
  <si>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</si>
  <si>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</si>
  <si>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</si>
  <si>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</si>
  <si>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</si>
  <si>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</si>
  <si>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</si>
  <si>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</si>
  <si>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</si>
  <si>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</si>
  <si>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</si>
  <si>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</si>
  <si>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</si>
  <si>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</si>
  <si>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</si>
  <si>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</si>
  <si>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</si>
  <si>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</si>
  <si>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</si>
  <si>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</si>
  <si>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</si>
  <si>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</si>
  <si>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</si>
  <si>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</si>
  <si>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</si>
  <si>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</si>
  <si>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</si>
  <si>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</si>
  <si>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</si>
  <si>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</si>
  <si>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</si>
  <si>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</si>
  <si>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</si>
  <si>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</si>
  <si>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</si>
  <si>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</si>
  <si>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</si>
  <si>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</si>
  <si>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</si>
  <si>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</si>
  <si>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</si>
  <si>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</si>
  <si>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</si>
  <si>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</si>
  <si>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</si>
  <si>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</si>
  <si>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</si>
  <si>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</si>
  <si>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</si>
  <si>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</si>
  <si>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</si>
  <si>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</si>
  <si>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</si>
  <si>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</si>
  <si>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</si>
  <si>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</si>
  <si>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</si>
  <si>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</si>
  <si>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</si>
  <si>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</si>
  <si>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</si>
  <si>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</si>
  <si>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</si>
  <si>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</si>
  <si>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</si>
  <si>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</si>
  <si>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</si>
  <si>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</si>
  <si>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</si>
  <si>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</si>
  <si>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</si>
  <si>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</si>
  <si>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</si>
  <si>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</si>
  <si>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</si>
  <si>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</si>
  <si>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</si>
  <si>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</si>
  <si>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</si>
  <si>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</si>
  <si>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</si>
  <si>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</si>
  <si>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</si>
  <si>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</si>
  <si>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</si>
  <si>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</si>
  <si>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</si>
  <si>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</si>
  <si>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</si>
  <si>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</si>
  <si>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</si>
  <si>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</si>
  <si>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</si>
  <si>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</si>
  <si>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</si>
  <si>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</si>
  <si>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</si>
  <si>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</si>
  <si>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</si>
  <si>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</si>
  <si>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</si>
  <si>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</si>
  <si>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</si>
  <si>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</si>
  <si>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</si>
  <si>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</si>
  <si>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</si>
  <si>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</si>
  <si>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</si>
  <si>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</si>
  <si>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</si>
  <si>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</si>
  <si>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</si>
  <si>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</si>
  <si>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</si>
  <si>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</si>
  <si>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</si>
  <si>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</si>
  <si>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</si>
  <si>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</si>
  <si>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</si>
  <si>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</si>
  <si>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</si>
  <si>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</si>
  <si>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</si>
  <si>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</si>
  <si>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</si>
  <si>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</si>
  <si>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</si>
  <si>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</si>
  <si>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</si>
  <si>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</si>
  <si>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</si>
  <si>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</si>
  <si>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</si>
  <si>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</si>
  <si>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</si>
  <si>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</si>
  <si>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</si>
  <si>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</si>
  <si>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</si>
  <si>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</si>
  <si>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</si>
  <si>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</si>
  <si>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</si>
  <si>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</si>
  <si>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</si>
  <si>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</si>
  <si>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</si>
  <si>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</si>
  <si>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</si>
  <si>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</si>
  <si>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</si>
  <si>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</si>
  <si>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</si>
  <si>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</si>
  <si>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</si>
  <si>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</si>
  <si>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</si>
  <si>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</si>
  <si>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</si>
  <si>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</si>
  <si>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</si>
  <si>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</si>
  <si>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</si>
  <si>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</si>
  <si>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</si>
  <si>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</si>
  <si>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</si>
  <si>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</si>
  <si>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</si>
  <si>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</si>
  <si>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</si>
  <si>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</si>
  <si>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</si>
  <si>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</si>
  <si>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</si>
  <si>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</si>
  <si>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</si>
  <si>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</si>
  <si>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</si>
  <si>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</si>
  <si>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</si>
  <si>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</si>
  <si>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</si>
  <si>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</si>
  <si>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</si>
  <si>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</si>
  <si>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</si>
  <si>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</si>
  <si>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</si>
  <si>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</si>
  <si>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</si>
  <si>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</si>
  <si>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</si>
  <si>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</si>
  <si>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</si>
  <si>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</si>
  <si>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</si>
  <si>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</si>
  <si>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</si>
  <si>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</si>
  <si>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</si>
  <si>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</si>
  <si>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</si>
  <si>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</si>
  <si>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</si>
  <si>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</si>
  <si>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</si>
  <si>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</si>
  <si>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</si>
  <si>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</si>
  <si>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</si>
  <si>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</si>
  <si>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</si>
  <si>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</si>
  <si>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</si>
  <si>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</si>
  <si>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</si>
  <si>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</si>
  <si>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</si>
  <si>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</si>
  <si>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</si>
  <si>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</si>
  <si>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</si>
  <si>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</si>
  <si>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</si>
  <si>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</si>
  <si>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</si>
  <si>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</si>
  <si>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</si>
  <si>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</si>
  <si>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</si>
  <si>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</si>
  <si>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</si>
  <si>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</si>
  <si>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</si>
  <si>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</si>
  <si>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</si>
  <si>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</si>
  <si>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</si>
  <si>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</si>
  <si>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</si>
  <si>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</si>
  <si>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</si>
  <si>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</si>
  <si>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</si>
  <si>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</si>
  <si>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</si>
  <si>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</si>
  <si>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</si>
  <si>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</si>
  <si>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</si>
  <si>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</si>
  <si>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</si>
  <si>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</si>
  <si>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</si>
  <si>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</si>
  <si>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</si>
  <si>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</si>
  <si>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</si>
  <si>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</si>
  <si>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</si>
  <si>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</si>
  <si>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</si>
  <si>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</si>
  <si>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</si>
  <si>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</si>
  <si>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</si>
  <si>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</si>
  <si>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</si>
  <si>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</si>
  <si>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</si>
  <si>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</si>
  <si>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</si>
  <si>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</si>
  <si>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</si>
  <si>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</si>
  <si>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</si>
  <si>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</si>
  <si>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</si>
  <si>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</si>
  <si>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</si>
  <si>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</si>
  <si>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</si>
  <si>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</si>
  <si>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</si>
  <si>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</si>
  <si>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</si>
  <si>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</si>
  <si>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</si>
  <si>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</si>
  <si>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</si>
  <si>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</si>
  <si>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</si>
  <si>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</si>
  <si>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</si>
  <si>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</si>
  <si>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</si>
  <si>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</si>
  <si>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</si>
  <si>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</si>
  <si>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</si>
  <si>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</si>
  <si>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</si>
  <si>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</si>
  <si>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</si>
  <si>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</si>
  <si>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</si>
  <si>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</si>
  <si>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</si>
  <si>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</si>
  <si>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</si>
  <si>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</si>
  <si>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</si>
  <si>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</si>
  <si>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</si>
  <si>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</si>
  <si>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</si>
  <si>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</si>
  <si>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</si>
  <si>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</si>
  <si>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</si>
  <si>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</si>
  <si>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</si>
  <si>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</si>
  <si>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</si>
  <si>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</si>
  <si>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</si>
  <si>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</si>
  <si>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</si>
  <si>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</si>
  <si>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</si>
  <si>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</si>
  <si>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</si>
  <si>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</si>
  <si>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</si>
  <si>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</si>
  <si>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</si>
  <si>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</si>
  <si>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</si>
  <si>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</si>
  <si>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</si>
  <si>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</si>
  <si>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</si>
  <si>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</si>
  <si>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</si>
  <si>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</si>
  <si>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</si>
  <si>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</si>
  <si>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</si>
  <si>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</si>
  <si>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</si>
  <si>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</si>
  <si>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</si>
  <si>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</si>
  <si>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</si>
  <si>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</si>
  <si>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</si>
  <si>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</si>
  <si>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</si>
  <si>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</si>
  <si>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</si>
  <si>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</si>
  <si>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</si>
  <si>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</si>
  <si>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</si>
  <si>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</si>
  <si>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</si>
  <si>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</si>
  <si>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</si>
  <si>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</si>
  <si>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</si>
  <si>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</si>
  <si>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</si>
  <si>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</si>
  <si>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</si>
  <si>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</si>
  <si>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</si>
  <si>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</si>
  <si>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</si>
  <si>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</si>
  <si>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</si>
  <si>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</si>
  <si>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</si>
  <si>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</si>
  <si>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</si>
  <si>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</si>
  <si>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</si>
  <si>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</si>
  <si>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</si>
  <si>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</si>
  <si>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</si>
  <si>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</si>
  <si>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</si>
  <si>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</si>
  <si>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</si>
  <si>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</si>
  <si>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</si>
  <si>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</si>
  <si>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</si>
  <si>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</si>
  <si>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</si>
  <si>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</si>
  <si>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</si>
  <si>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</si>
  <si>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</si>
  <si>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</si>
  <si>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</si>
  <si>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</si>
  <si>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</si>
  <si>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</si>
  <si>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</si>
  <si>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</si>
  <si>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</si>
  <si>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</si>
  <si>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</si>
  <si>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</si>
  <si>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</si>
  <si>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</si>
  <si>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</si>
  <si>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</si>
  <si>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</si>
  <si>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</si>
  <si>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</si>
  <si>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</si>
  <si>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</si>
  <si>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</si>
  <si>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</si>
  <si>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</si>
  <si>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</si>
  <si>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</si>
  <si>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</si>
  <si>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</si>
  <si>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</si>
  <si>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</si>
  <si>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</si>
  <si>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</si>
  <si>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</si>
  <si>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</si>
  <si>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</si>
  <si>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</si>
  <si>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</si>
  <si>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</si>
  <si>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</si>
  <si>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</si>
  <si>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</si>
  <si>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</si>
  <si>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</si>
  <si>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</si>
  <si>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</si>
  <si>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</si>
  <si>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</si>
  <si>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</si>
  <si>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</si>
  <si>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</si>
  <si>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</si>
  <si>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</si>
  <si>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</si>
  <si>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</si>
  <si>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</si>
  <si>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</si>
  <si>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</si>
  <si>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</si>
  <si>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</si>
  <si>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</si>
  <si>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</si>
  <si>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</si>
  <si>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</si>
  <si>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</si>
  <si>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</si>
  <si>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</si>
  <si>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</si>
  <si>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</si>
  <si>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</si>
  <si>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</si>
  <si>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</si>
  <si>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</si>
  <si>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</si>
  <si>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</si>
  <si>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</si>
  <si>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</si>
  <si>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</si>
  <si>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</si>
  <si>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</si>
  <si>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</si>
  <si>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</si>
  <si>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</si>
  <si>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</si>
  <si>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</si>
  <si>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</si>
  <si>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</si>
  <si>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</si>
  <si>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</si>
  <si>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</si>
  <si>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</si>
  <si>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</si>
  <si>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</si>
  <si>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</si>
  <si>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</si>
  <si>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</si>
  <si>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</si>
  <si>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</si>
  <si>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</si>
  <si>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</si>
  <si>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</si>
  <si>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</si>
  <si>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</si>
  <si>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</si>
  <si>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</si>
  <si>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</si>
  <si>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</si>
  <si>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</si>
  <si>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</si>
  <si>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</si>
  <si>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</si>
  <si>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</si>
  <si>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</si>
  <si>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</si>
  <si>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</si>
  <si>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</si>
  <si>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</si>
  <si>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</si>
  <si>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</si>
  <si>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</si>
  <si>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</si>
  <si>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</si>
  <si>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</si>
  <si>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</si>
  <si>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</si>
  <si>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</si>
  <si>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</si>
  <si>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</si>
  <si>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</si>
  <si>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</si>
  <si>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</si>
  <si>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</si>
  <si>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</si>
  <si>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</si>
  <si>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</si>
  <si>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</si>
  <si>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</si>
  <si>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</si>
  <si>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</si>
  <si>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</si>
  <si>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</si>
  <si>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</si>
  <si>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</si>
  <si>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</si>
  <si>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</si>
  <si>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</si>
  <si>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</si>
  <si>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</si>
  <si>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</si>
  <si>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</si>
  <si>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</si>
  <si>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</si>
  <si>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</si>
  <si>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</si>
  <si>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</si>
  <si>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</si>
  <si>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</si>
  <si>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</si>
  <si>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</si>
  <si>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</si>
  <si>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</si>
  <si>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</si>
  <si>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</si>
  <si>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</si>
  <si>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</si>
  <si>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</si>
  <si>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</si>
  <si>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</si>
  <si>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</si>
  <si>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</si>
  <si>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</si>
  <si>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</si>
  <si>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</si>
  <si>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</si>
  <si>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</si>
  <si>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</si>
  <si>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</si>
  <si>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</si>
  <si>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</si>
  <si>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</si>
  <si>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</si>
  <si>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</si>
  <si>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</si>
  <si>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</si>
  <si>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</si>
  <si>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</si>
  <si>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</si>
  <si>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</si>
  <si>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</si>
  <si>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</si>
  <si>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</si>
  <si>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</si>
  <si>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</si>
  <si>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</si>
  <si>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</si>
  <si>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</si>
  <si>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</si>
  <si>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</si>
  <si>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</si>
  <si>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</si>
  <si>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</si>
  <si>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</si>
  <si>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</si>
  <si>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</si>
  <si>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</si>
  <si>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</si>
  <si>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</si>
  <si>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</si>
  <si>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</si>
  <si>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</si>
  <si>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</si>
  <si>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</si>
  <si>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</si>
  <si>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</si>
  <si>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</si>
  <si>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</si>
  <si>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</si>
  <si>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</si>
  <si>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</si>
  <si>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</si>
  <si>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</si>
  <si>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</si>
  <si>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</si>
  <si>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</si>
  <si>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</si>
  <si>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</si>
  <si>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</si>
  <si>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</si>
  <si>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</si>
  <si>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</si>
  <si>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</si>
  <si>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</si>
  <si>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</si>
  <si>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</si>
  <si>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</si>
  <si>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</si>
  <si>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</si>
  <si>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</si>
  <si>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</si>
  <si>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</si>
  <si>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</si>
  <si>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</si>
  <si>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</si>
  <si>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</si>
  <si>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</si>
  <si>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</si>
  <si>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</si>
  <si>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</si>
  <si>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</si>
  <si>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</si>
  <si>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</si>
  <si>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</si>
  <si>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</si>
  <si>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</si>
  <si>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</si>
  <si>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</si>
  <si>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</si>
  <si>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</si>
  <si>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</si>
  <si>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</si>
  <si>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</si>
  <si>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</si>
  <si>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</si>
  <si>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</si>
  <si>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</si>
  <si>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</si>
  <si>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</si>
  <si>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</si>
  <si>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</si>
  <si>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</si>
  <si>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</si>
  <si>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</si>
  <si>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</si>
  <si>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</si>
  <si>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</si>
  <si>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</si>
  <si>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</si>
  <si>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</si>
  <si>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</si>
  <si>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</si>
  <si>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</si>
  <si>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</si>
  <si>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</si>
  <si>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</si>
  <si>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</si>
  <si>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</si>
  <si>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</si>
  <si>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</si>
  <si>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</si>
  <si>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</si>
  <si>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</si>
  <si>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</si>
  <si>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</si>
  <si>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</si>
  <si>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</si>
  <si>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</si>
  <si>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</si>
  <si>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</si>
  <si>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</si>
  <si>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</si>
  <si>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</si>
  <si>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</si>
  <si>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</si>
  <si>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</si>
  <si>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</si>
  <si>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</si>
  <si>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</si>
  <si>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</si>
  <si>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</si>
  <si>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</si>
  <si>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</si>
  <si>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</si>
  <si>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</si>
  <si>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</si>
  <si>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</si>
  <si>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</si>
  <si>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</si>
  <si>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</si>
  <si>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</si>
  <si>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</si>
  <si>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</si>
  <si>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</si>
  <si>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</si>
  <si>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</si>
  <si>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</si>
  <si>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</si>
  <si>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</si>
  <si>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</si>
  <si>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</si>
  <si>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</si>
  <si>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</si>
  <si>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</si>
  <si>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</si>
  <si>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</si>
  <si>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</si>
  <si>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</si>
  <si>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</si>
  <si>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</si>
  <si>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</si>
  <si>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</si>
  <si>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</si>
  <si>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</si>
  <si>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</si>
  <si>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</si>
  <si>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</si>
  <si>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</si>
  <si>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</si>
  <si>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</si>
  <si>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</si>
  <si>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</si>
  <si>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</si>
  <si>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</si>
  <si>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</si>
  <si>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</si>
  <si>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</si>
  <si>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</si>
  <si>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</si>
  <si>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</si>
  <si>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</si>
  <si>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</si>
  <si>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</si>
  <si>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</si>
  <si>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</si>
  <si>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</si>
  <si>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</si>
  <si>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</si>
  <si>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</si>
  <si>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</si>
  <si>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</si>
  <si>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</si>
  <si>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</si>
  <si>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</si>
  <si>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</si>
  <si>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</si>
  <si>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</si>
  <si>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</si>
  <si>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</si>
  <si>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</si>
  <si>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</si>
  <si>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</si>
  <si>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</si>
  <si>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</si>
  <si>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</si>
  <si>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</si>
  <si>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</si>
  <si>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</si>
  <si>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</si>
  <si>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</si>
  <si>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</si>
  <si>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</si>
  <si>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</si>
  <si>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</si>
  <si>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</si>
  <si>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</si>
  <si>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</si>
  <si>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</si>
  <si>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</si>
  <si>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</si>
  <si>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</si>
  <si>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</si>
  <si>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</si>
  <si>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</si>
  <si>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</si>
  <si>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</si>
  <si>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</si>
  <si>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</si>
  <si>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</si>
  <si>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</si>
  <si>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</si>
  <si>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</si>
  <si>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</si>
  <si>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</si>
  <si>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</si>
  <si>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</si>
  <si>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</si>
  <si>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</si>
  <si>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</si>
  <si>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</si>
  <si>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</si>
  <si>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</si>
  <si>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</si>
  <si>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</si>
  <si>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</si>
  <si>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</si>
  <si>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</si>
  <si>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</si>
  <si>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</si>
  <si>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</si>
  <si>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</si>
  <si>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</si>
  <si>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</si>
  <si>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</si>
  <si>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</si>
  <si>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</si>
  <si>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</si>
  <si>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</si>
  <si>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</si>
  <si>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</si>
  <si>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</si>
  <si>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</si>
  <si>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</si>
  <si>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</si>
  <si>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</si>
  <si>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</si>
  <si>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</si>
  <si>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</si>
  <si>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</si>
  <si>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</si>
  <si>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</si>
  <si>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</si>
  <si>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</si>
  <si>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</si>
  <si>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</si>
  <si>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</si>
  <si>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</si>
  <si>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</si>
  <si>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</si>
  <si>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</si>
  <si>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</si>
  <si>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</si>
  <si>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</si>
  <si>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</si>
  <si>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</si>
  <si>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</si>
  <si>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</si>
  <si>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</si>
  <si>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</si>
  <si>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</si>
  <si>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</si>
  <si>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</si>
  <si>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</si>
  <si>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</si>
  <si>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</si>
  <si>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</si>
  <si>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</si>
  <si>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</si>
  <si>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</si>
  <si>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</si>
  <si>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</si>
  <si>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</si>
  <si>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</si>
  <si>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</si>
  <si>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</si>
  <si>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</si>
  <si>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</si>
  <si>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</si>
  <si>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</si>
  <si>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</si>
  <si>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</si>
  <si>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</si>
  <si>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</si>
  <si>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</si>
  <si>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</si>
  <si>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</si>
  <si>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</si>
  <si>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</si>
  <si>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</si>
  <si>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</si>
  <si>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</si>
  <si>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</si>
  <si>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</si>
  <si>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</si>
  <si>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</si>
  <si>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</si>
  <si>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</si>
  <si>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</si>
  <si>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</si>
  <si>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</si>
  <si>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</si>
  <si>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</si>
  <si>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</si>
  <si>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</si>
  <si>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</si>
  <si>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</si>
  <si>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</si>
  <si>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</si>
  <si>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</si>
  <si>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</si>
  <si>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</si>
  <si>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</si>
  <si>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</si>
  <si>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</si>
  <si>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</si>
  <si>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</si>
  <si>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</si>
  <si>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</si>
  <si>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</si>
  <si>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</si>
  <si>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</si>
  <si>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</si>
  <si>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</si>
  <si>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</si>
  <si>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</si>
  <si>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</si>
  <si>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</si>
  <si>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</si>
  <si>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</si>
  <si>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</si>
  <si>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</si>
  <si>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</si>
  <si>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</si>
  <si>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</si>
  <si>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</si>
  <si>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</si>
  <si>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</si>
  <si>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</si>
  <si>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</si>
  <si>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</si>
  <si>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</si>
  <si>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</si>
  <si>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</si>
  <si>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</si>
  <si>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</si>
  <si>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</si>
  <si>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</si>
  <si>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</si>
  <si>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</si>
  <si>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</si>
  <si>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</si>
  <si>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</si>
  <si>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</si>
  <si>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</si>
  <si>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</si>
  <si>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</si>
  <si>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</si>
  <si>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</si>
  <si>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</si>
  <si>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</si>
  <si>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</si>
  <si>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</si>
  <si>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</si>
  <si>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</si>
  <si>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</si>
  <si>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</si>
  <si>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</si>
  <si>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</si>
  <si>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</si>
  <si>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</si>
  <si>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</si>
  <si>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</si>
  <si>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</si>
  <si>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</si>
  <si>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</si>
  <si>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</si>
  <si>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</si>
  <si>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</si>
  <si>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</si>
  <si>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</si>
  <si>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</si>
  <si>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</si>
  <si>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</si>
  <si>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</si>
  <si>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</si>
  <si>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</si>
  <si>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</si>
  <si>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</si>
  <si>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</si>
  <si>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</si>
  <si>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</si>
  <si>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</si>
  <si>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</si>
  <si>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</si>
  <si>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</si>
  <si>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</si>
  <si>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</si>
  <si>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</si>
  <si>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</si>
  <si>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</si>
  <si>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</si>
  <si>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</si>
  <si>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</si>
  <si>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</si>
  <si>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</si>
  <si>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</si>
  <si>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</si>
  <si>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</si>
  <si>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</si>
  <si>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</si>
  <si>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</si>
  <si>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</si>
  <si>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</si>
  <si>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</si>
  <si>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</si>
  <si>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</si>
  <si>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</si>
  <si>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</si>
  <si>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</si>
  <si>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</si>
  <si>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</si>
  <si>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</si>
  <si>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</si>
  <si>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</si>
  <si>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</si>
  <si>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</si>
  <si>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</si>
  <si>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</si>
  <si>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</si>
  <si>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</si>
  <si>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</si>
  <si>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</si>
  <si>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</si>
  <si>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</si>
  <si>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</si>
  <si>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</si>
  <si>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</si>
  <si>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</si>
  <si>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</si>
  <si>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</si>
  <si>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</si>
  <si>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</si>
  <si>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</si>
  <si>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</si>
  <si>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</si>
  <si>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</si>
  <si>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</si>
  <si>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</si>
  <si>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</si>
  <si>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</si>
  <si>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</si>
  <si>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</si>
  <si>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</si>
  <si>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</si>
  <si>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</si>
  <si>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</si>
  <si>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</si>
  <si>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</si>
  <si>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</si>
  <si>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</si>
  <si>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</si>
  <si>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</si>
  <si>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</si>
  <si>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</si>
  <si>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</si>
  <si>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</si>
  <si>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</si>
  <si>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</si>
  <si>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</si>
  <si>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</si>
  <si>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</si>
  <si>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</si>
  <si>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</si>
  <si>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</si>
  <si>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</si>
  <si>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</si>
  <si>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</si>
  <si>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</si>
  <si>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</si>
  <si>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</si>
  <si>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</si>
  <si>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</si>
  <si>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</si>
  <si>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</si>
  <si>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</si>
  <si>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</si>
  <si>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</si>
  <si>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</si>
  <si>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</si>
  <si>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</si>
  <si>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</si>
  <si>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</si>
  <si>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</si>
  <si>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</si>
  <si>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</si>
  <si>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</si>
  <si>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</si>
  <si>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</si>
  <si>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</si>
  <si>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</si>
  <si>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</si>
  <si>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</si>
  <si>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</si>
  <si>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</si>
  <si>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</si>
  <si>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</si>
  <si>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</si>
  <si>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</si>
  <si>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</si>
  <si>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</si>
  <si>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</si>
  <si>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</si>
  <si>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</si>
  <si>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</si>
  <si>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</si>
  <si>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</si>
  <si>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</si>
  <si>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</si>
  <si>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</si>
  <si>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</si>
  <si>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</si>
  <si>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</si>
  <si>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</si>
  <si>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</si>
  <si>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</si>
  <si>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</si>
  <si>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</si>
  <si>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</si>
  <si>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</si>
  <si>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</si>
  <si>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</si>
  <si>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</si>
  <si>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</si>
  <si>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</si>
  <si>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</si>
  <si>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</si>
  <si>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</si>
  <si>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</si>
  <si>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</si>
  <si>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</si>
  <si>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</si>
  <si>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</si>
  <si>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</si>
  <si>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</si>
  <si>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</si>
  <si>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</si>
  <si>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</si>
  <si>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</si>
  <si>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</si>
  <si>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</si>
  <si>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</si>
  <si>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</si>
  <si>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</si>
  <si>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</si>
  <si>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</si>
  <si>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</si>
  <si>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</si>
  <si>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</si>
  <si>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</si>
  <si>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</si>
  <si>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</si>
  <si>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</si>
  <si>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</si>
  <si>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</si>
  <si>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</si>
  <si>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</si>
  <si>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</si>
  <si>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</si>
  <si>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</si>
  <si>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</si>
  <si>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</si>
  <si>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</si>
  <si>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</si>
  <si>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</si>
  <si>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</si>
  <si>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</si>
  <si>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</si>
  <si>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</si>
  <si>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</si>
  <si>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</si>
  <si>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</si>
  <si>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</si>
  <si>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</si>
  <si>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</si>
  <si>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</si>
  <si>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</si>
  <si>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</si>
  <si>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</si>
  <si>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</si>
  <si>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</si>
  <si>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</si>
  <si>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</si>
  <si>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</si>
  <si>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</si>
  <si>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</si>
  <si>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</si>
  <si>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</si>
  <si>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</si>
  <si>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</si>
  <si>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</si>
  <si>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</si>
  <si>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</si>
  <si>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</si>
  <si>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</si>
  <si>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</si>
  <si>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</si>
  <si>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</si>
  <si>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</si>
  <si>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</si>
  <si>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</si>
  <si>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</si>
  <si>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</si>
  <si>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</si>
  <si>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</si>
  <si>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</si>
  <si>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</si>
  <si>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</si>
  <si>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</si>
  <si>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</si>
  <si>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</si>
  <si>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</si>
  <si>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</si>
  <si>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</si>
  <si>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</si>
  <si>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</si>
  <si>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</si>
  <si>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</si>
  <si>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</si>
  <si>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</si>
  <si>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</si>
  <si>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</si>
  <si>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</si>
  <si>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</si>
  <si>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</si>
  <si>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</si>
  <si>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</si>
  <si>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</si>
  <si>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</si>
  <si>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</si>
  <si>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</si>
  <si>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</si>
  <si>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</si>
  <si>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</si>
  <si>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</si>
  <si>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</si>
  <si>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</si>
  <si>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</si>
  <si>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</si>
  <si>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</si>
  <si>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</si>
  <si>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</si>
  <si>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</si>
  <si>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</si>
  <si>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</si>
  <si>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</si>
  <si>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</si>
  <si>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</si>
  <si>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</si>
  <si>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</si>
  <si>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</si>
  <si>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</si>
  <si>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</si>
  <si>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</si>
  <si>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</si>
  <si>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</si>
  <si>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</si>
  <si>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</si>
  <si>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</si>
  <si>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</si>
  <si>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</si>
  <si>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</si>
  <si>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</si>
  <si>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</si>
  <si>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</si>
  <si>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</si>
  <si>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</si>
  <si>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</si>
  <si>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</si>
  <si>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</si>
  <si>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</si>
  <si>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</si>
  <si>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</si>
  <si>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</si>
  <si>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</si>
  <si>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</si>
  <si>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</si>
  <si>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</si>
  <si>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</si>
  <si>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</si>
  <si>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</si>
  <si>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</si>
  <si>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</si>
  <si>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</si>
  <si>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</si>
  <si>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</si>
  <si>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</si>
  <si>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</si>
  <si>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</si>
  <si>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</si>
  <si>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</si>
  <si>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</si>
  <si>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</si>
  <si>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</si>
  <si>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</si>
  <si>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</si>
  <si>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</si>
  <si>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</si>
  <si>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</si>
  <si>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</si>
  <si>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</si>
  <si>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</si>
  <si>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</si>
  <si>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</si>
  <si>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</si>
  <si>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</si>
  <si>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</si>
  <si>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</si>
  <si>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</si>
  <si>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</si>
  <si>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</si>
  <si>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</si>
  <si>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</si>
  <si>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</si>
  <si>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</si>
  <si>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</si>
  <si>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</si>
  <si>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</si>
  <si>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</si>
  <si>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</si>
  <si>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</si>
  <si>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</si>
  <si>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</si>
  <si>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</si>
  <si>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</si>
  <si>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</si>
  <si>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</si>
  <si>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</si>
  <si>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</si>
  <si>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</si>
  <si>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</si>
  <si>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</si>
  <si>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</si>
  <si>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</si>
  <si>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</si>
  <si>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</si>
  <si>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</si>
  <si>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</si>
  <si>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</si>
  <si>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</si>
  <si>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</si>
  <si>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</si>
  <si>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</si>
  <si>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</si>
  <si>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</si>
  <si>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</si>
  <si>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</si>
  <si>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</si>
  <si>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</si>
  <si>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</si>
  <si>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</si>
  <si>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</si>
  <si>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</si>
  <si>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</si>
  <si>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</si>
  <si>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</si>
  <si>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</si>
  <si>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</si>
  <si>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</si>
  <si>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</si>
  <si>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</si>
  <si>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</si>
  <si>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</si>
  <si>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</si>
  <si>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</si>
  <si>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</si>
  <si>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</si>
  <si>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</si>
  <si>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</si>
  <si>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</si>
  <si>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</si>
  <si>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</si>
  <si>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</si>
  <si>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</si>
  <si>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</si>
  <si>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</si>
  <si>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</si>
  <si>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</si>
  <si>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</si>
  <si>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</si>
  <si>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</si>
  <si>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</si>
  <si>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</si>
  <si>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</si>
  <si>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</si>
  <si>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</si>
  <si>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</si>
  <si>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</si>
  <si>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</si>
  <si>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</si>
  <si>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</si>
  <si>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</si>
  <si>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</si>
  <si>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</si>
  <si>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</si>
  <si>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</si>
  <si>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</si>
  <si>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</si>
  <si>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</si>
  <si>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</si>
  <si>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</si>
  <si>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</si>
  <si>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</si>
  <si>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</si>
  <si>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</si>
  <si>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</si>
  <si>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</si>
  <si>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</si>
  <si>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</si>
  <si>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</si>
  <si>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</si>
  <si>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</si>
  <si>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</si>
  <si>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</si>
  <si>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</si>
  <si>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</si>
  <si>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</si>
  <si>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</si>
  <si>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</si>
  <si>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</si>
  <si>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</si>
  <si>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</si>
  <si>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</si>
  <si>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</si>
  <si>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</si>
  <si>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</si>
  <si>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</si>
  <si>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</si>
  <si>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</si>
  <si>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</si>
  <si>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</si>
  <si>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</si>
  <si>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</si>
  <si>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</si>
  <si>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</si>
  <si>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</si>
  <si>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</si>
  <si>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</si>
  <si>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</si>
  <si>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</si>
  <si>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</si>
  <si>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</si>
  <si>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</si>
  <si>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</si>
  <si>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</si>
  <si>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</si>
  <si>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</si>
  <si>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</si>
  <si>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</si>
  <si>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</si>
  <si>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</si>
  <si>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</si>
  <si>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</si>
  <si>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</si>
  <si>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</si>
  <si>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</si>
  <si>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</si>
  <si>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</si>
  <si>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</si>
  <si>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</si>
  <si>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</si>
  <si>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</si>
  <si>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</si>
  <si>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</si>
  <si>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</si>
  <si>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</si>
  <si>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</si>
  <si>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</si>
  <si>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</si>
  <si>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</si>
  <si>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</si>
  <si>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</si>
  <si>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</si>
  <si>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</si>
  <si>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</si>
  <si>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</si>
  <si>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</si>
  <si>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</si>
  <si>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</si>
  <si>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</si>
  <si>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</si>
  <si>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</si>
  <si>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</si>
  <si>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</si>
  <si>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</si>
  <si>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</si>
  <si>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</si>
  <si>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</si>
  <si>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</si>
  <si>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</si>
  <si>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</si>
  <si>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</si>
  <si>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</si>
  <si>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</si>
  <si>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</si>
  <si>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</si>
  <si>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</si>
  <si>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</si>
  <si>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</si>
  <si>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</si>
  <si>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</si>
  <si>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</si>
  <si>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</si>
  <si>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</si>
  <si>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</si>
  <si>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</si>
  <si>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</si>
  <si>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</si>
  <si>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</si>
  <si>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</si>
  <si>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</si>
  <si>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</si>
  <si>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</si>
  <si>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</si>
  <si>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</si>
  <si>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</si>
  <si>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</si>
  <si>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</si>
  <si>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</si>
  <si>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</si>
  <si>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</si>
  <si>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</si>
  <si>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</si>
  <si>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</si>
  <si>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</si>
  <si>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</si>
  <si>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</si>
  <si>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</si>
  <si>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</si>
  <si>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</si>
  <si>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</si>
  <si>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</si>
  <si>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</si>
  <si>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</si>
  <si>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</si>
  <si>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</si>
  <si>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</si>
  <si>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</si>
  <si>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</si>
  <si>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</si>
  <si>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</si>
  <si>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</si>
  <si>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</si>
  <si>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</si>
  <si>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</si>
  <si>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</si>
  <si>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</si>
  <si>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</si>
  <si>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</si>
  <si>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</si>
  <si>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</si>
  <si>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</si>
  <si>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</si>
  <si>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</si>
  <si>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</si>
  <si>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</si>
  <si>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</si>
  <si>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</si>
  <si>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</si>
  <si>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</si>
  <si>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</si>
  <si>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</si>
  <si>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</si>
  <si>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</si>
  <si>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</si>
  <si>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</si>
  <si>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</si>
  <si>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</si>
  <si>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</si>
  <si>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</si>
  <si>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</si>
  <si>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</si>
  <si>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</si>
  <si>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</si>
  <si>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</si>
  <si>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</si>
  <si>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</si>
  <si>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</si>
  <si>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</si>
  <si>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</si>
  <si>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</si>
  <si>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</si>
  <si>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</si>
  <si>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</si>
  <si>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</si>
  <si>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</si>
  <si>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</si>
  <si>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</si>
  <si>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</si>
  <si>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</si>
  <si>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</si>
  <si>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</si>
  <si>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</si>
  <si>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</si>
  <si>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</si>
  <si>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</si>
  <si>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</si>
  <si>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</si>
  <si>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</si>
  <si>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</si>
  <si>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</si>
  <si>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</si>
  <si>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</si>
  <si>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</si>
  <si>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</si>
  <si>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</si>
  <si>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</si>
  <si>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</si>
  <si>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</si>
  <si>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</si>
  <si>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</si>
  <si>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</si>
  <si>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</si>
  <si>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</si>
  <si>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</si>
  <si>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</si>
  <si>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</si>
  <si>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</si>
  <si>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</si>
  <si>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</si>
  <si>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</si>
  <si>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</si>
  <si>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</si>
  <si>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</si>
  <si>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</si>
  <si>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</si>
  <si>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</si>
  <si>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</si>
  <si>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</si>
  <si>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</si>
  <si>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</si>
  <si>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</si>
  <si>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</si>
  <si>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</si>
  <si>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</si>
  <si>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</si>
  <si>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</si>
  <si>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</si>
  <si>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</si>
  <si>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</si>
  <si>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</si>
  <si>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</si>
  <si>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</si>
  <si>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</si>
  <si>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</si>
  <si>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</si>
  <si>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</si>
  <si>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</si>
  <si>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</si>
  <si>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</si>
  <si>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</si>
  <si>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</si>
  <si>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</si>
  <si>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</si>
  <si>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</si>
  <si>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</si>
  <si>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</si>
  <si>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</si>
  <si>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</si>
  <si>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</si>
  <si>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</si>
  <si>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</si>
  <si>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</si>
  <si>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</si>
  <si>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</si>
  <si>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</si>
  <si>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</si>
  <si>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</si>
  <si>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</si>
  <si>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</si>
  <si>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</si>
  <si>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</si>
  <si>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</si>
  <si>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</si>
  <si>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</si>
  <si>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</si>
  <si>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</si>
  <si>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</si>
  <si>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</si>
  <si>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</si>
  <si>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</si>
  <si>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</si>
  <si>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</si>
  <si>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</si>
  <si>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</si>
  <si>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</si>
  <si>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</si>
  <si>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</si>
  <si>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</si>
  <si>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</si>
  <si>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</si>
  <si>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</si>
  <si>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</si>
  <si>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</si>
  <si>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</si>
  <si>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</si>
  <si>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</si>
  <si>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</si>
  <si>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</si>
  <si>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</si>
  <si>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</si>
  <si>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</si>
  <si>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</si>
  <si>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</si>
  <si>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</si>
  <si>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</si>
  <si>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</si>
  <si>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</si>
  <si>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</si>
  <si>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</si>
  <si>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</si>
  <si>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</si>
  <si>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</si>
  <si>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</si>
  <si>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</si>
  <si>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</si>
  <si>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</si>
  <si>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</si>
  <si>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</si>
  <si>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</si>
  <si>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</si>
  <si>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</si>
  <si>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</si>
  <si>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</si>
  <si>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</si>
  <si>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</si>
  <si>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</si>
  <si>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</si>
  <si>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</si>
  <si>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</si>
  <si>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</si>
  <si>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</si>
  <si>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</si>
  <si>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</si>
  <si>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</si>
  <si>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</si>
  <si>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</si>
  <si>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</si>
  <si>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</si>
  <si>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</si>
  <si>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</si>
  <si>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</si>
  <si>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</si>
  <si>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</si>
  <si>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</si>
  <si>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</si>
  <si>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</si>
  <si>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</si>
  <si>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</si>
  <si>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</si>
  <si>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</si>
  <si>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</si>
  <si>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</si>
  <si>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</si>
  <si>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</si>
  <si>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</si>
  <si>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</si>
  <si>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</si>
  <si>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</si>
  <si>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</si>
  <si>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</si>
  <si>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</si>
  <si>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</si>
  <si>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</si>
  <si>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</si>
  <si>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</si>
  <si>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</si>
  <si>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</si>
  <si>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</si>
  <si>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</si>
  <si>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</si>
  <si>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</si>
  <si>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</si>
  <si>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</si>
  <si>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</si>
  <si>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</si>
  <si>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</si>
  <si>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</si>
  <si>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</si>
  <si>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</si>
  <si>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</si>
  <si>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</si>
  <si>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</si>
  <si>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</si>
  <si>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</si>
  <si>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</si>
  <si>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</si>
  <si>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</si>
  <si>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</si>
  <si>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</si>
  <si>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</si>
  <si>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</si>
  <si>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</si>
  <si>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</si>
  <si>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</si>
  <si>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</si>
  <si>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</si>
  <si>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</si>
  <si>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</si>
  <si>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</si>
  <si>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</si>
  <si>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</si>
  <si>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</si>
  <si>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</si>
  <si>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</si>
  <si>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</si>
  <si>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</si>
  <si>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</si>
  <si>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</si>
  <si>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</si>
  <si>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</si>
  <si>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</si>
  <si>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</si>
  <si>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</si>
  <si>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</si>
  <si>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</si>
  <si>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</si>
  <si>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</si>
  <si>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</si>
  <si>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</si>
  <si>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</si>
  <si>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</si>
  <si>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</si>
  <si>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</si>
  <si>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</si>
  <si>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</si>
  <si>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</si>
  <si>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</si>
  <si>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</si>
  <si>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</si>
  <si>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</si>
  <si>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</si>
  <si>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</si>
  <si>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</si>
  <si>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</si>
  <si>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</si>
  <si>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</si>
  <si>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</si>
  <si>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</si>
  <si>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</si>
  <si>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</si>
  <si>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</si>
  <si>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</si>
  <si>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</si>
  <si>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</si>
  <si>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</si>
  <si>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</si>
  <si>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</si>
  <si>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</si>
  <si>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</si>
  <si>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</si>
  <si>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</si>
  <si>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</si>
  <si>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</si>
  <si>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</si>
  <si>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</si>
  <si>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</si>
  <si>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</si>
  <si>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</si>
  <si>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</si>
  <si>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</si>
  <si>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</si>
  <si>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</si>
  <si>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</si>
  <si>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</si>
  <si>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</si>
  <si>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</si>
  <si>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</si>
  <si>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</si>
  <si>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</si>
  <si>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</si>
  <si>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</si>
  <si>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</si>
  <si>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</si>
  <si>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</si>
  <si>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</si>
  <si>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</si>
  <si>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</si>
  <si>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</si>
  <si>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</si>
  <si>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</si>
  <si>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</si>
  <si>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</si>
  <si>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</si>
  <si>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</si>
  <si>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</si>
  <si>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</si>
  <si>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</si>
  <si>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</si>
  <si>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</si>
  <si>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</si>
  <si>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</si>
  <si>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</si>
  <si>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</si>
  <si>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</si>
  <si>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</si>
  <si>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</si>
  <si>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</si>
  <si>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</si>
  <si>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</si>
  <si>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</si>
  <si>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</si>
  <si>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</si>
  <si>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</si>
  <si>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</si>
  <si>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</si>
  <si>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</si>
  <si>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</si>
  <si>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</si>
  <si>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</si>
  <si>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</si>
  <si>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</si>
  <si>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</si>
  <si>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</si>
  <si>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</si>
  <si>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</si>
  <si>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</si>
  <si>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</si>
  <si>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</si>
  <si>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</si>
  <si>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</si>
  <si>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</si>
  <si>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</si>
  <si>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</si>
  <si>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</si>
  <si>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</si>
  <si>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</si>
  <si>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</si>
  <si>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</si>
  <si>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</si>
  <si>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</si>
  <si>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</si>
  <si>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</si>
  <si>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</si>
  <si>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</si>
  <si>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</si>
  <si>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</si>
  <si>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</si>
  <si>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</si>
  <si>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</si>
  <si>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</si>
  <si>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</si>
  <si>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</si>
  <si>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</si>
  <si>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</si>
  <si>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</si>
  <si>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</si>
  <si>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</si>
  <si>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</si>
  <si>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</si>
  <si>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</si>
  <si>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</si>
  <si>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</si>
  <si>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</si>
  <si>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</si>
  <si>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</si>
  <si>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</si>
  <si>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</si>
  <si>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</si>
  <si>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</si>
  <si>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</si>
  <si>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</si>
  <si>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</si>
  <si>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</si>
  <si>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</si>
  <si>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</si>
  <si>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</si>
  <si>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</si>
  <si>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</si>
  <si>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</si>
  <si>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</si>
  <si>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</si>
  <si>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</si>
  <si>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</si>
  <si>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</si>
  <si>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</si>
  <si>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</si>
  <si>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</si>
  <si>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</si>
  <si>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</si>
  <si>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</si>
  <si>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</si>
  <si>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</si>
  <si>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</si>
  <si>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</si>
  <si>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</si>
  <si>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</si>
  <si>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</si>
  <si>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</si>
  <si>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</si>
  <si>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</si>
  <si>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</si>
  <si>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</si>
  <si>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</si>
  <si>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</si>
  <si>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</si>
  <si>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</si>
  <si>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</si>
  <si>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</si>
  <si>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</si>
  <si>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</si>
  <si>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</si>
  <si>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</si>
  <si>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</si>
  <si>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</si>
  <si>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</si>
  <si>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</si>
  <si>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</si>
  <si>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</si>
  <si>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</si>
  <si>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</si>
  <si>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</si>
  <si>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</si>
  <si>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</si>
  <si>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</si>
  <si>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</si>
  <si>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</si>
  <si>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</si>
  <si>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</si>
  <si>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</si>
  <si>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</si>
  <si>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</si>
  <si>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</si>
  <si>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</si>
  <si>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</si>
  <si>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</si>
  <si>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</si>
  <si>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</si>
  <si>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</si>
  <si>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</si>
  <si>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</si>
  <si>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</si>
  <si>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</si>
  <si>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</si>
  <si>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</si>
  <si>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</si>
  <si>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</si>
  <si>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</si>
  <si>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</si>
  <si>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</si>
  <si>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</si>
  <si>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</si>
  <si>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</si>
  <si>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</si>
  <si>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</si>
  <si>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</si>
  <si>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</si>
  <si>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</si>
  <si>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</si>
  <si>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</si>
  <si>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</si>
  <si>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</si>
  <si>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</si>
  <si>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</si>
  <si>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</si>
  <si>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</si>
  <si>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</si>
  <si>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</si>
  <si>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</si>
  <si>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</si>
  <si>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</si>
  <si>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</si>
  <si>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</si>
  <si>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</si>
  <si>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</si>
  <si>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</si>
  <si>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</si>
  <si>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</si>
  <si>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</si>
  <si>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</si>
  <si>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</si>
  <si>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</si>
  <si>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</si>
  <si>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</si>
  <si>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</si>
  <si>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</si>
  <si>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</si>
  <si>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</si>
  <si>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</si>
  <si>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</si>
  <si>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</si>
  <si>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</si>
  <si>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</si>
  <si>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</si>
  <si>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</si>
  <si>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</si>
  <si>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</si>
  <si>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</si>
  <si>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</si>
  <si>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</si>
  <si>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</si>
  <si>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</si>
  <si>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</si>
  <si>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</si>
  <si>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</si>
  <si>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</si>
  <si>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</si>
  <si>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</si>
  <si>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</si>
  <si>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</si>
  <si>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</si>
  <si>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</si>
  <si>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</si>
  <si>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</si>
  <si>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</si>
  <si>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</si>
  <si>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</si>
  <si>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</si>
  <si>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</si>
  <si>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</si>
  <si>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</si>
  <si>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</si>
  <si>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</si>
  <si>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</si>
  <si>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</si>
  <si>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</si>
  <si>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</si>
  <si>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</si>
  <si>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</si>
  <si>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</si>
  <si>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</si>
  <si>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</si>
  <si>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</si>
  <si>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</si>
  <si>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</si>
  <si>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</si>
  <si>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</si>
  <si>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</si>
  <si>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</si>
  <si>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</si>
  <si>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</si>
  <si>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</si>
  <si>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</si>
  <si>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</si>
  <si>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</si>
  <si>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</si>
  <si>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</si>
  <si>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</si>
  <si>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</si>
  <si>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</si>
  <si>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</si>
  <si>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</si>
  <si>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</si>
  <si>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</si>
  <si>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</si>
  <si>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</si>
  <si>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</si>
  <si>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</si>
  <si>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</si>
  <si>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</si>
  <si>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</si>
  <si>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</si>
  <si>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</si>
  <si>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</si>
  <si>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</si>
  <si>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</si>
  <si>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</si>
  <si>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</si>
  <si>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</si>
  <si>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</si>
  <si>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</si>
  <si>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</si>
  <si>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</si>
  <si>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</si>
  <si>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</si>
  <si>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</si>
  <si>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</si>
  <si>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</si>
  <si>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</si>
  <si>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</si>
  <si>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</si>
  <si>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</si>
  <si>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</si>
  <si>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</si>
  <si>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</si>
  <si>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</si>
  <si>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</si>
  <si>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</si>
  <si>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</si>
  <si>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</si>
  <si>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</si>
  <si>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</si>
  <si>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</si>
  <si>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</si>
  <si>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</si>
  <si>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</si>
  <si>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</si>
  <si>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</si>
  <si>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</si>
  <si>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</si>
  <si>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</si>
  <si>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</si>
  <si>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</si>
  <si>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</si>
  <si>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</si>
  <si>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</si>
  <si>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</si>
  <si>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</si>
  <si>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</si>
  <si>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</si>
  <si>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</si>
  <si>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</si>
  <si>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</si>
  <si>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</si>
  <si>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</si>
  <si>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</si>
  <si>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</si>
  <si>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</si>
  <si>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</si>
  <si>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</si>
  <si>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</si>
  <si>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</si>
  <si>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</si>
  <si>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</si>
  <si>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</si>
  <si>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</si>
  <si>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</si>
  <si>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</si>
  <si>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</si>
  <si>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</si>
  <si>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</si>
  <si>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</si>
  <si>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</si>
  <si>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</si>
  <si>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</si>
  <si>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</si>
  <si>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</si>
  <si>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</si>
  <si>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</si>
  <si>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</si>
  <si>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</si>
  <si>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</si>
  <si>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</si>
  <si>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</si>
  <si>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</si>
  <si>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</si>
  <si>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</si>
  <si>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</si>
  <si>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</si>
  <si>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</si>
  <si>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</si>
  <si>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</si>
  <si>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</si>
  <si>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</si>
  <si>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</si>
  <si>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</si>
  <si>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</si>
  <si>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</si>
  <si>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</si>
  <si>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</si>
  <si>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</si>
  <si>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</si>
  <si>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</si>
  <si>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</si>
  <si>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</si>
  <si>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</si>
  <si>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</si>
  <si>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</si>
  <si>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</si>
  <si>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</si>
  <si>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</si>
  <si>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</si>
  <si>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</si>
  <si>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</si>
  <si>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</si>
  <si>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</si>
  <si>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</si>
  <si>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</si>
  <si>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</si>
  <si>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</si>
  <si>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</si>
  <si>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</si>
  <si>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</si>
  <si>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</si>
  <si>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</si>
  <si>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</si>
  <si>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</si>
  <si>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</si>
  <si>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</si>
  <si>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</si>
  <si>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</si>
  <si>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</si>
  <si>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</si>
  <si>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</si>
  <si>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</si>
  <si>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</si>
  <si>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</si>
  <si>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</si>
  <si>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</si>
  <si>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</si>
  <si>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</si>
  <si>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</si>
  <si>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</si>
  <si>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</si>
  <si>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</si>
  <si>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</si>
  <si>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</si>
  <si>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</si>
  <si>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</si>
  <si>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</si>
  <si>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</si>
  <si>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</si>
  <si>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</si>
  <si>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</si>
  <si>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</si>
  <si>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</si>
  <si>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</si>
  <si>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</si>
  <si>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</si>
  <si>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</si>
  <si>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</si>
  <si>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</si>
  <si>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</si>
  <si>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</si>
  <si>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</si>
  <si>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</si>
  <si>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</si>
  <si>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</si>
  <si>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</si>
  <si>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</si>
  <si>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</si>
  <si>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</si>
  <si>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</si>
  <si>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</si>
  <si>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</si>
  <si>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</si>
  <si>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</si>
  <si>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</si>
  <si>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</si>
  <si>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</si>
  <si>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</si>
  <si>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</si>
  <si>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</si>
  <si>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</si>
  <si>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</si>
  <si>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</si>
  <si>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</si>
  <si>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</si>
  <si>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</si>
  <si>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</si>
  <si>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</si>
  <si>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</si>
  <si>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</si>
  <si>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</si>
  <si>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</si>
  <si>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</si>
  <si>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</si>
  <si>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</si>
  <si>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</si>
  <si>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</si>
  <si>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</si>
  <si>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</si>
  <si>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</si>
  <si>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</si>
  <si>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</si>
  <si>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</si>
  <si>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</si>
  <si>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</si>
  <si>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</si>
  <si>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</si>
  <si>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</si>
  <si>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</si>
  <si>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</si>
  <si>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</si>
  <si>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</si>
  <si>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</si>
  <si>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</si>
  <si>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</si>
  <si>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</si>
  <si>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</si>
  <si>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</si>
  <si>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</si>
  <si>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</si>
  <si>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</si>
  <si>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</si>
  <si>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</si>
  <si>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</si>
  <si>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</si>
  <si>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</si>
  <si>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</si>
  <si>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</si>
  <si>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</si>
  <si>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</si>
  <si>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</si>
  <si>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</si>
  <si>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</si>
  <si>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</si>
  <si>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</si>
  <si>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</si>
  <si>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</si>
  <si>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</si>
  <si>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</si>
  <si>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</si>
  <si>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</si>
  <si>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</si>
  <si>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</si>
  <si>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</si>
  <si>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</si>
  <si>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</si>
  <si>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</si>
  <si>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</si>
  <si>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</si>
  <si>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</si>
  <si>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</si>
  <si>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</si>
  <si>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</si>
  <si>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</si>
  <si>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</si>
  <si>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</si>
  <si>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</si>
  <si>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</si>
  <si>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</si>
  <si>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</si>
  <si>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</si>
  <si>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</si>
  <si>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</si>
  <si>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</si>
  <si>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</si>
  <si>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</si>
  <si>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</si>
  <si>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</si>
  <si>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</si>
  <si>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</si>
  <si>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</si>
  <si>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</si>
  <si>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</si>
  <si>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</si>
  <si>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</si>
  <si>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</si>
  <si>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</si>
  <si>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</si>
  <si>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</si>
  <si>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</si>
  <si>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</si>
  <si>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</si>
  <si>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</si>
  <si>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</si>
  <si>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</si>
  <si>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</si>
  <si>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</si>
  <si>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</si>
  <si>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</si>
  <si>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</si>
  <si>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</si>
  <si>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</si>
  <si>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</si>
  <si>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</si>
  <si>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</si>
  <si>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</si>
  <si>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</si>
  <si>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</si>
  <si>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</si>
  <si>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</si>
  <si>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</si>
  <si>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</si>
  <si>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</si>
  <si>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</si>
  <si>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</si>
  <si>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</si>
  <si>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</si>
  <si>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</si>
  <si>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</si>
  <si>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</si>
  <si>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</si>
  <si>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</si>
  <si>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</si>
  <si>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</si>
  <si>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</si>
  <si>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</si>
  <si>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</si>
  <si>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</si>
  <si>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</si>
  <si>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</si>
  <si>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</si>
  <si>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</si>
  <si>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</si>
  <si>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</si>
  <si>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</si>
  <si>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</si>
  <si>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</si>
  <si>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</si>
  <si>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</si>
  <si>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</si>
  <si>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</si>
  <si>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</si>
  <si>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</si>
  <si>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</si>
  <si>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</si>
  <si>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</si>
  <si>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</si>
  <si>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</si>
  <si>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</si>
  <si>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</si>
  <si>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</si>
  <si>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</si>
  <si>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</si>
  <si>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</si>
  <si>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</si>
  <si>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</si>
  <si>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</si>
  <si>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</si>
  <si>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</si>
  <si>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</si>
  <si>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</si>
  <si>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</si>
  <si>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</si>
  <si>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</si>
  <si>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</si>
  <si>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</si>
  <si>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</si>
  <si>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</si>
  <si>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</si>
  <si>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</si>
  <si>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</si>
  <si>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</si>
  <si>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</si>
  <si>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</si>
  <si>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</si>
  <si>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</si>
  <si>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</si>
  <si>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</si>
  <si>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</si>
  <si>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</si>
  <si>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</si>
  <si>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</si>
  <si>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</si>
  <si>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</si>
  <si>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</si>
  <si>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</si>
  <si>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</si>
  <si>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</si>
  <si>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</si>
  <si>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</si>
  <si>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</si>
  <si>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</si>
  <si>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</si>
  <si>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</si>
  <si>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</si>
  <si>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</si>
  <si>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</si>
  <si>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</si>
  <si>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</si>
  <si>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</si>
  <si>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</si>
  <si>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</si>
  <si>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</si>
  <si>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</si>
  <si>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</si>
  <si>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</si>
  <si>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</si>
  <si>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</si>
  <si>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</si>
  <si>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</si>
  <si>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</si>
  <si>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</si>
  <si>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</si>
  <si>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</si>
  <si>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</si>
  <si>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</si>
  <si>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</si>
  <si>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</si>
  <si>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</si>
  <si>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</si>
  <si>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</si>
  <si>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</si>
  <si>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</si>
  <si>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</si>
  <si>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</si>
  <si>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</si>
  <si>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</si>
  <si>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</si>
  <si>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</si>
  <si>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</si>
  <si>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</si>
  <si>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</si>
  <si>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</si>
  <si>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</si>
  <si>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</si>
  <si>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</si>
  <si>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</si>
  <si>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</si>
  <si>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</si>
  <si>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</si>
  <si>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</si>
  <si>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</si>
  <si>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</si>
  <si>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</si>
  <si>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</si>
  <si>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</si>
  <si>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</si>
  <si>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</si>
  <si>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</si>
  <si>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</si>
  <si>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</si>
  <si>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</si>
  <si>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</si>
  <si>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</si>
  <si>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</si>
  <si>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</si>
  <si>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</si>
  <si>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</si>
  <si>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</si>
  <si>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</si>
  <si>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</si>
  <si>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</si>
  <si>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</si>
  <si>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</si>
  <si>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</si>
  <si>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</si>
  <si>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</si>
  <si>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</si>
  <si>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</si>
  <si>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</si>
  <si>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</si>
  <si>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</si>
  <si>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</si>
  <si>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</si>
  <si>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</si>
  <si>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</si>
  <si>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</si>
  <si>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</si>
  <si>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</si>
  <si>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</si>
  <si>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</si>
  <si>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</si>
  <si>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</si>
  <si>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</si>
  <si>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</si>
  <si>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</si>
  <si>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</si>
  <si>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</si>
  <si>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</si>
  <si>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</si>
  <si>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</si>
  <si>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</si>
  <si>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</si>
  <si>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</si>
  <si>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</si>
  <si>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</si>
  <si>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</si>
  <si>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</si>
  <si>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</si>
  <si>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</si>
  <si>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</si>
  <si>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</si>
  <si>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</si>
  <si>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</si>
  <si>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</si>
  <si>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</si>
  <si>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</si>
  <si>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</si>
  <si>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</si>
  <si>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</si>
  <si>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</si>
  <si>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</si>
  <si>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</si>
  <si>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</si>
  <si>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</si>
  <si>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</si>
  <si>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</si>
  <si>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</si>
  <si>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</si>
  <si>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</si>
  <si>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</si>
  <si>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</si>
  <si>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</si>
  <si>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</si>
  <si>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</si>
  <si>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</si>
  <si>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</si>
  <si>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</si>
  <si>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</si>
  <si>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</si>
  <si>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</si>
  <si>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</si>
  <si>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</si>
  <si>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</si>
  <si>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</si>
  <si>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</si>
  <si>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</si>
  <si>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</si>
  <si>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</si>
  <si>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</si>
  <si>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</si>
  <si>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</si>
  <si>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</si>
  <si>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</si>
  <si>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</si>
  <si>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</si>
  <si>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</si>
  <si>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</si>
  <si>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</si>
  <si>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</si>
  <si>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</si>
  <si>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</si>
  <si>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</si>
  <si>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</si>
  <si>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</si>
  <si>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</si>
  <si>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</si>
  <si>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</si>
  <si>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</si>
  <si>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</si>
  <si>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</si>
  <si>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</si>
  <si>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</si>
  <si>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</si>
  <si>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</si>
  <si>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</si>
  <si>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</si>
  <si>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</si>
  <si>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</si>
  <si>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</si>
  <si>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</si>
  <si>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</si>
  <si>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</si>
  <si>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</si>
  <si>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</si>
  <si>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</si>
  <si>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</si>
  <si>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</si>
  <si>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</si>
  <si>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</si>
  <si>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</si>
  <si>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</si>
  <si>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</si>
  <si>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</si>
  <si>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</si>
  <si>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</si>
  <si>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</si>
  <si>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</si>
  <si>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</si>
  <si>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</si>
  <si>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</si>
  <si>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</si>
  <si>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</si>
  <si>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</si>
  <si>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</si>
  <si>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</si>
  <si>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</si>
  <si>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</si>
  <si>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</si>
  <si>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</si>
  <si>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</si>
  <si>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</si>
  <si>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</si>
  <si>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</si>
  <si>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</si>
  <si>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</si>
  <si>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</si>
  <si>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</si>
  <si>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</si>
  <si>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</si>
  <si>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</si>
  <si>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</si>
  <si>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</si>
  <si>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</si>
  <si>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</si>
  <si>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</si>
  <si>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</si>
  <si>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</si>
  <si>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</si>
  <si>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</si>
  <si>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</si>
  <si>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</si>
  <si>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</si>
  <si>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</si>
  <si>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</si>
  <si>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</si>
  <si>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</si>
  <si>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</si>
  <si>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</si>
  <si>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</si>
  <si>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</si>
  <si>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</si>
  <si>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</si>
  <si>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</si>
  <si>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</si>
  <si>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</si>
  <si>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</si>
  <si>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</si>
  <si>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</si>
  <si>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</si>
  <si>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</si>
  <si>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</si>
  <si>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</si>
  <si>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</si>
  <si>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</si>
  <si>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</si>
  <si>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</si>
  <si>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</si>
  <si>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</si>
  <si>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</si>
  <si>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</si>
  <si>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</si>
  <si>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</si>
  <si>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</si>
  <si>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</si>
  <si>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</si>
  <si>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</si>
  <si>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</si>
  <si>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</si>
  <si>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</si>
  <si>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</si>
  <si>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</si>
  <si>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</si>
  <si>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</si>
  <si>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</si>
  <si>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</si>
  <si>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</si>
  <si>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</si>
  <si>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</si>
  <si>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</si>
  <si>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</si>
  <si>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</si>
  <si>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</si>
  <si>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</si>
  <si>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</si>
  <si>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</si>
  <si>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</si>
  <si>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</si>
  <si>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</si>
  <si>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</si>
  <si>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</si>
  <si>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</si>
  <si>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</si>
  <si>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</si>
  <si>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</si>
  <si>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</si>
  <si>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</si>
  <si>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</si>
  <si>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</si>
  <si>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</si>
  <si>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</si>
  <si>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</si>
  <si>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</si>
  <si>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</si>
  <si>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</si>
  <si>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</si>
  <si>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</si>
  <si>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</si>
  <si>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</si>
  <si>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</si>
  <si>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</si>
  <si>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</si>
  <si>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</si>
  <si>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</si>
  <si>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</si>
  <si>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</si>
  <si>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</si>
  <si>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</si>
  <si>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</si>
  <si>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</si>
  <si>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</si>
  <si>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</si>
  <si>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</si>
  <si>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</si>
  <si>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</si>
  <si>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</si>
  <si>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</si>
  <si>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</si>
  <si>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</si>
  <si>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</si>
  <si>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</si>
  <si>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</si>
  <si>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</si>
  <si>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</si>
  <si>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</si>
  <si>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</si>
  <si>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</si>
  <si>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</si>
  <si>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</si>
  <si>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</si>
  <si>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</si>
  <si>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</si>
  <si>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</si>
  <si>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</si>
  <si>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</si>
  <si>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</si>
  <si>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</si>
  <si>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</si>
  <si>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</si>
  <si>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</si>
  <si>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</si>
  <si>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</si>
  <si>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</si>
  <si>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</si>
  <si>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</si>
  <si>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</si>
  <si>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</si>
  <si>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</si>
  <si>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</si>
  <si>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</si>
  <si>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</si>
  <si>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</si>
  <si>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</si>
  <si>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</si>
  <si>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</si>
  <si>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</si>
  <si>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</si>
  <si>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</si>
  <si>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</si>
  <si>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</si>
  <si>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</si>
  <si>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</si>
  <si>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</si>
  <si>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</si>
  <si>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</si>
  <si>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</si>
  <si>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</si>
  <si>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</si>
  <si>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</si>
  <si>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</si>
  <si>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</si>
  <si>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</si>
  <si>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</si>
  <si>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</si>
  <si>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</si>
  <si>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</si>
  <si>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</si>
  <si>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</si>
  <si>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</si>
  <si>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</si>
  <si>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</si>
  <si>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</si>
  <si>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</si>
  <si>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</si>
  <si>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</si>
  <si>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</si>
  <si>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</si>
  <si>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</si>
  <si>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</si>
  <si>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</si>
  <si>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</si>
  <si>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</si>
  <si>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</si>
  <si>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</si>
  <si>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</si>
  <si>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</si>
  <si>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</si>
  <si>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</si>
  <si>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</si>
  <si>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</si>
  <si>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</si>
  <si>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</si>
  <si>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</si>
  <si>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</si>
  <si>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</si>
  <si>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</si>
  <si>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</si>
  <si>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</si>
  <si>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</si>
  <si>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</si>
  <si>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</si>
  <si>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</si>
  <si>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</si>
  <si>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</si>
  <si>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</si>
  <si>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</si>
  <si>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</si>
  <si>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</si>
  <si>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</si>
  <si>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</si>
  <si>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</si>
  <si>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</si>
  <si>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</si>
  <si>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</si>
  <si>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</si>
  <si>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</si>
  <si>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</si>
  <si>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</si>
  <si>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</si>
  <si>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</si>
  <si>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</si>
  <si>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</si>
  <si>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</si>
  <si>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</si>
  <si>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</si>
  <si>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</si>
  <si>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</si>
  <si>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</si>
  <si>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</si>
  <si>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</si>
  <si>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</si>
  <si>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</si>
  <si>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</si>
  <si>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</si>
  <si>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</si>
  <si>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</si>
  <si>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</si>
  <si>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</si>
  <si>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</si>
  <si>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</si>
  <si>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</si>
  <si>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</si>
  <si>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</si>
  <si>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</si>
  <si>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</si>
  <si>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</si>
  <si>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</si>
  <si>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</si>
  <si>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</si>
  <si>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</si>
  <si>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</si>
  <si>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</si>
  <si>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</si>
  <si>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</si>
  <si>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</si>
  <si>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</si>
  <si>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</si>
  <si>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</si>
  <si>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</si>
  <si>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</si>
  <si>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</si>
  <si>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</si>
  <si>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</si>
  <si>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</si>
  <si>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</si>
  <si>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</si>
  <si>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</si>
  <si>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</si>
  <si>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</si>
  <si>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</si>
  <si>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</si>
  <si>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</si>
  <si>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</si>
  <si>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</si>
  <si>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</si>
  <si>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</si>
  <si>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</si>
  <si>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</si>
  <si>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</si>
  <si>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</si>
  <si>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</si>
  <si>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</si>
  <si>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</si>
  <si>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</si>
  <si>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</si>
  <si>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</si>
  <si>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</si>
  <si>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</si>
  <si>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</si>
  <si>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</si>
  <si>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</si>
  <si>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</si>
  <si>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</si>
  <si>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</si>
  <si>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</si>
  <si>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</si>
  <si>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</si>
  <si>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</si>
  <si>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</si>
  <si>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</si>
  <si>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</si>
  <si>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</si>
  <si>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</si>
  <si>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</si>
  <si>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</si>
  <si>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</si>
  <si>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</si>
  <si>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</si>
  <si>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</si>
  <si>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</si>
  <si>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</si>
  <si>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</si>
  <si>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</si>
  <si>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</si>
  <si>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</si>
  <si>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</si>
  <si>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</si>
  <si>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</si>
  <si>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</si>
  <si>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</si>
  <si>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</si>
  <si>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</si>
  <si>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</si>
  <si>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</si>
  <si>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</si>
  <si>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</si>
  <si>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</si>
  <si>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</si>
  <si>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</si>
  <si>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</si>
  <si>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</si>
  <si>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</si>
  <si>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</si>
  <si>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</si>
  <si>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</si>
  <si>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</si>
  <si>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</si>
  <si>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</si>
  <si>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</si>
  <si>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</si>
  <si>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</si>
  <si>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</si>
  <si>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</si>
  <si>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</si>
  <si>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</si>
  <si>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</si>
  <si>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</si>
  <si>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</si>
  <si>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</si>
  <si>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</si>
  <si>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</si>
  <si>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</si>
  <si>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</si>
  <si>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</si>
  <si>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</si>
  <si>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</si>
  <si>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</si>
  <si>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</si>
  <si>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</si>
  <si>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</si>
  <si>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</si>
  <si>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</si>
  <si>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</si>
  <si>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</si>
  <si>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</si>
  <si>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</si>
  <si>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</si>
  <si>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</si>
  <si>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</si>
  <si>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</si>
  <si>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</si>
  <si>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</si>
  <si>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</si>
  <si>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</si>
  <si>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</si>
  <si>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</si>
  <si>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</si>
  <si>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</si>
  <si>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</si>
  <si>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</si>
  <si>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</si>
  <si>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</si>
  <si>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</si>
  <si>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</si>
  <si>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</si>
  <si>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</si>
  <si>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</si>
  <si>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</si>
  <si>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</si>
  <si>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</si>
  <si>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</si>
  <si>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</si>
  <si>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</si>
  <si>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</si>
  <si>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</si>
  <si>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</si>
  <si>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</si>
  <si>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</si>
  <si>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</si>
  <si>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</si>
  <si>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</si>
  <si>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</si>
  <si>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</si>
  <si>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</si>
  <si>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</si>
  <si>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</si>
  <si>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</si>
  <si>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</si>
  <si>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</si>
  <si>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</si>
  <si>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</si>
  <si>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</si>
  <si>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</si>
  <si>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</si>
  <si>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</si>
  <si>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</si>
  <si>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</si>
  <si>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</si>
  <si>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</si>
  <si>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</si>
  <si>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</si>
  <si>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</si>
  <si>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</si>
  <si>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</si>
  <si>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</si>
  <si>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</si>
  <si>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</si>
  <si>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</si>
  <si>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</si>
  <si>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</si>
  <si>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</si>
  <si>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</si>
  <si>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</si>
  <si>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</si>
  <si>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</si>
  <si>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</si>
  <si>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</si>
  <si>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</si>
  <si>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</si>
  <si>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</si>
  <si>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</si>
  <si>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</si>
  <si>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</si>
  <si>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</si>
  <si>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</si>
  <si>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</si>
  <si>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</si>
  <si>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</si>
  <si>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</si>
  <si>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</si>
  <si>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</si>
  <si>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</si>
  <si>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</si>
  <si>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</si>
  <si>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</si>
  <si>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</si>
  <si>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</si>
  <si>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</si>
  <si>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</si>
  <si>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</si>
  <si>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</si>
  <si>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</si>
  <si>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</si>
  <si>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</si>
  <si>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</si>
  <si>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</si>
  <si>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</si>
  <si>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</si>
  <si>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</si>
  <si>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</si>
  <si>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</si>
  <si>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</si>
  <si>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</si>
  <si>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</si>
  <si>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</si>
  <si>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</si>
  <si>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</si>
  <si>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</si>
  <si>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</si>
  <si>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</si>
  <si>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</si>
  <si>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</si>
  <si>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</si>
  <si>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</si>
  <si>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</si>
  <si>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</si>
  <si>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</si>
  <si>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</si>
  <si>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</si>
  <si>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</si>
  <si>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</si>
  <si>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</si>
  <si>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</si>
  <si>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</si>
  <si>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</si>
  <si>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</si>
  <si>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</si>
  <si>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</si>
  <si>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</si>
  <si>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</si>
  <si>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</si>
  <si>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</si>
  <si>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</si>
  <si>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</si>
  <si>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</si>
  <si>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</si>
  <si>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</si>
  <si>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</si>
  <si>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</si>
  <si>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</si>
  <si>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</si>
  <si>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</si>
  <si>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</si>
  <si>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</si>
  <si>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</si>
  <si>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</si>
  <si>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</si>
  <si>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</si>
  <si>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</si>
  <si>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</si>
  <si>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</si>
  <si>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</si>
  <si>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</si>
  <si>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</si>
  <si>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</si>
  <si>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</si>
  <si>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</si>
  <si>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</si>
  <si>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</si>
  <si>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</si>
  <si>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</si>
  <si>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</si>
  <si>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</si>
  <si>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</si>
  <si>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</si>
  <si>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</si>
  <si>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</si>
  <si>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</si>
  <si>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</si>
  <si>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</si>
  <si>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</si>
  <si>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</si>
  <si>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</si>
  <si>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</si>
  <si>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</si>
  <si>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</si>
  <si>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</si>
  <si>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</si>
  <si>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</si>
  <si>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</si>
  <si>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</si>
  <si>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</si>
  <si>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</si>
  <si>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</si>
  <si>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</si>
  <si>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</si>
  <si>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</si>
  <si>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</si>
  <si>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</si>
  <si>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</si>
  <si>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</si>
  <si>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</si>
  <si>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</si>
  <si>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</si>
  <si>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</si>
  <si>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</si>
  <si>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</si>
  <si>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</si>
  <si>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</si>
  <si>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</si>
  <si>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</si>
  <si>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</si>
  <si>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</si>
  <si>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</si>
  <si>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</si>
  <si>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</si>
  <si>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</si>
  <si>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</si>
  <si>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</si>
  <si>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</si>
  <si>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</si>
  <si>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</si>
  <si>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</si>
  <si>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</si>
  <si>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</si>
  <si>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</si>
  <si>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</si>
  <si>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</si>
  <si>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</si>
  <si>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</si>
  <si>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</si>
  <si>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</si>
  <si>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</si>
  <si>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</si>
  <si>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</si>
  <si>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</si>
  <si>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</si>
  <si>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</si>
  <si>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</si>
  <si>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</si>
  <si>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</si>
  <si>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</si>
  <si>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</si>
  <si>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</si>
  <si>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</si>
  <si>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</si>
  <si>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</si>
  <si>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</si>
  <si>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</si>
  <si>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</si>
  <si>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</si>
  <si>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</si>
  <si>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</si>
  <si>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</si>
  <si>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</si>
  <si>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</si>
  <si>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</si>
  <si>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</si>
  <si>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</si>
  <si>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</si>
  <si>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</si>
  <si>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</si>
  <si>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</si>
  <si>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</si>
  <si>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</si>
  <si>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</si>
  <si>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</si>
  <si>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</si>
  <si>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</si>
  <si>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</si>
  <si>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</si>
  <si>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</si>
  <si>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</si>
  <si>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</si>
  <si>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</si>
  <si>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</si>
  <si>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</si>
  <si>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</si>
  <si>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</si>
  <si>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</si>
  <si>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</si>
  <si>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</si>
  <si>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</si>
  <si>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</si>
  <si>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</si>
  <si>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</si>
  <si>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</si>
  <si>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</si>
  <si>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</si>
  <si>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</si>
  <si>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</si>
  <si>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</si>
  <si>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</si>
  <si>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</si>
  <si>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</si>
  <si>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</si>
  <si>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</si>
  <si>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</si>
  <si>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</si>
  <si>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</si>
  <si>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</si>
  <si>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</si>
  <si>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</si>
  <si>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</si>
  <si>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</si>
  <si>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</si>
  <si>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</si>
  <si>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</si>
  <si>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</si>
  <si>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</si>
  <si>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</si>
  <si>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</si>
  <si>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</si>
  <si>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</si>
  <si>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</si>
  <si>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</si>
  <si>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</si>
  <si>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</si>
  <si>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</si>
  <si>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</si>
  <si>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</si>
  <si>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</si>
  <si>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</si>
  <si>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</si>
  <si>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</si>
  <si>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</si>
  <si>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</si>
  <si>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</si>
  <si>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</si>
  <si>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</si>
  <si>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</si>
  <si>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</si>
  <si>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</si>
  <si>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</si>
  <si>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</si>
  <si>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</si>
  <si>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</si>
  <si>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</si>
  <si>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</si>
  <si>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</si>
  <si>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</si>
  <si>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</si>
  <si>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</si>
  <si>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</si>
  <si>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</si>
  <si>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</si>
  <si>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</si>
  <si>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</si>
  <si>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</si>
  <si>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</si>
  <si>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</si>
  <si>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</si>
  <si>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</si>
  <si>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</si>
  <si>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</si>
  <si>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</si>
  <si>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</si>
  <si>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</si>
  <si>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</si>
  <si>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</si>
  <si>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</si>
  <si>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</si>
  <si>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</si>
  <si>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</si>
  <si>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</si>
  <si>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</si>
  <si>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</si>
  <si>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</si>
  <si>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</si>
  <si>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</si>
  <si>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</si>
  <si>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</si>
  <si>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</si>
  <si>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</si>
  <si>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</si>
  <si>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</si>
  <si>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</si>
  <si>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</si>
  <si>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</si>
  <si>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</si>
  <si>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</si>
  <si>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</si>
  <si>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</si>
  <si>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</si>
  <si>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</si>
  <si>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</si>
  <si>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</si>
  <si>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</si>
  <si>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</si>
  <si>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</si>
  <si>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</si>
  <si>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</si>
  <si>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</si>
  <si>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</si>
  <si>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</si>
  <si>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</si>
  <si>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</si>
  <si>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</si>
  <si>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</si>
  <si>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</si>
  <si>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</si>
  <si>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</si>
  <si>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</si>
  <si>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</si>
  <si>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</si>
  <si>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</si>
  <si>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</si>
  <si>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</si>
  <si>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</si>
  <si>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</si>
  <si>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</si>
  <si>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</si>
  <si>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</si>
  <si>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</si>
  <si>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</si>
  <si>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</si>
  <si>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</si>
  <si>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</si>
  <si>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</si>
  <si>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</si>
  <si>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</si>
  <si>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</si>
  <si>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</si>
  <si>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</si>
  <si>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</si>
  <si>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</si>
  <si>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</si>
  <si>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</si>
  <si>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</si>
  <si>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</si>
  <si>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</si>
  <si>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</si>
  <si>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</si>
  <si>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</si>
  <si>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</si>
  <si>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</si>
  <si>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</si>
  <si>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</si>
  <si>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</si>
  <si>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</si>
  <si>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</si>
  <si>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</si>
  <si>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</si>
  <si>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</si>
  <si>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</si>
  <si>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</si>
  <si>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</si>
  <si>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</si>
  <si>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</si>
  <si>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</si>
  <si>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</si>
  <si>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</si>
  <si>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</si>
  <si>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</si>
  <si>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</si>
  <si>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</si>
  <si>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</si>
  <si>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</si>
  <si>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</si>
  <si>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</si>
  <si>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</si>
  <si>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</si>
  <si>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</si>
  <si>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</si>
  <si>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</si>
  <si>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</si>
  <si>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</si>
  <si>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</si>
  <si>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</si>
  <si>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</si>
  <si>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</si>
  <si>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</si>
  <si>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</si>
  <si>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</si>
  <si>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</si>
  <si>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</si>
  <si>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</si>
  <si>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</si>
  <si>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</si>
  <si>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</si>
  <si>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</si>
  <si>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</si>
  <si>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</si>
  <si>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</si>
  <si>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</si>
  <si>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</si>
  <si>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</si>
  <si>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</si>
  <si>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</si>
  <si>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</si>
  <si>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</si>
  <si>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</si>
  <si>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</si>
  <si>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</si>
  <si>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</si>
  <si>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</si>
  <si>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</si>
  <si>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</si>
  <si>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</si>
  <si>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</si>
  <si>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</si>
  <si>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</si>
  <si>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</si>
  <si>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</si>
  <si>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</si>
  <si>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</si>
  <si>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</si>
  <si>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</si>
  <si>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</si>
  <si>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</si>
  <si>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</si>
  <si>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</si>
  <si>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</si>
  <si>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</si>
  <si>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</si>
  <si>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</si>
  <si>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</si>
  <si>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</si>
  <si>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</si>
  <si>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</si>
  <si>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</si>
  <si>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</si>
  <si>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</si>
  <si>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</si>
  <si>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</si>
  <si>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</si>
  <si>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</si>
  <si>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</si>
  <si>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</si>
  <si>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</si>
  <si>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</si>
  <si>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</si>
  <si>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</si>
  <si>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</si>
  <si>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</si>
  <si>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</si>
  <si>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</si>
  <si>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</si>
  <si>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</si>
  <si>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</si>
  <si>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</si>
  <si>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</si>
  <si>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</si>
  <si>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</si>
  <si>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</si>
  <si>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</si>
  <si>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</si>
  <si>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</si>
  <si>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</si>
  <si>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</si>
  <si>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</si>
  <si>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</si>
  <si>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</si>
  <si>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</si>
  <si>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</si>
  <si>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</si>
  <si>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</si>
  <si>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</si>
  <si>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</si>
  <si>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</si>
  <si>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</si>
  <si>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</si>
  <si>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</si>
  <si>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</si>
  <si>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</si>
  <si>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</si>
  <si>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</si>
  <si>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</si>
  <si>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</si>
  <si>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</si>
  <si>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</si>
  <si>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</si>
  <si>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</si>
  <si>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</si>
  <si>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</si>
  <si>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</si>
  <si>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</si>
  <si>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</si>
  <si>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</si>
  <si>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</si>
  <si>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</si>
  <si>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</si>
  <si>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</si>
  <si>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</si>
  <si>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</si>
  <si>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</si>
  <si>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</si>
  <si>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</si>
  <si>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</si>
  <si>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</si>
  <si>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</si>
  <si>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</si>
  <si>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</si>
  <si>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</si>
  <si>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</si>
  <si>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</si>
  <si>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</si>
  <si>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</si>
  <si>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</si>
  <si>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</si>
  <si>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</si>
  <si>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</si>
  <si>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</si>
  <si>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</si>
  <si>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</si>
  <si>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</si>
  <si>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</si>
  <si>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</si>
  <si>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</si>
  <si>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</si>
  <si>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</si>
  <si>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</si>
  <si>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</si>
  <si>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</si>
  <si>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</si>
  <si>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</si>
  <si>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</si>
  <si>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</si>
  <si>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</si>
  <si>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</si>
  <si>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</si>
  <si>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</si>
  <si>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</si>
  <si>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</si>
  <si>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</si>
  <si>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</si>
  <si>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</si>
  <si>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</si>
  <si>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</si>
  <si>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</si>
  <si>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</si>
  <si>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</si>
  <si>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</si>
  <si>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</si>
  <si>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</si>
  <si>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</si>
  <si>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</si>
  <si>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</si>
  <si>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</si>
  <si>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</si>
  <si>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</si>
  <si>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</si>
  <si>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</si>
  <si>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</si>
  <si>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</si>
  <si>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</si>
  <si>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</si>
  <si>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</si>
  <si>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</si>
  <si>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</si>
  <si>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</si>
  <si>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</si>
  <si>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</si>
  <si>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</si>
  <si>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</si>
  <si>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</si>
  <si>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</si>
  <si>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</si>
  <si>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</si>
  <si>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</si>
  <si>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</si>
  <si>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</si>
  <si>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</si>
  <si>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</si>
  <si>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</si>
  <si>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</si>
  <si>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</si>
  <si>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</si>
  <si>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</si>
  <si>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</si>
  <si>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</si>
  <si>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</si>
  <si>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</si>
  <si>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</si>
  <si>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</si>
  <si>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</si>
  <si>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</si>
  <si>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</si>
  <si>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</si>
  <si>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</si>
  <si>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</si>
  <si>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</si>
  <si>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</si>
  <si>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</si>
  <si>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</si>
  <si>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</si>
  <si>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</si>
  <si>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</si>
  <si>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</si>
  <si>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</si>
  <si>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</si>
  <si>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</si>
  <si>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</si>
  <si>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</si>
  <si>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</si>
  <si>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</si>
  <si>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</si>
  <si>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</si>
  <si>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</si>
  <si>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</si>
  <si>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</si>
  <si>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</si>
  <si>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</si>
  <si>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</si>
  <si>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</si>
  <si>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</si>
  <si>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</si>
  <si>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</si>
  <si>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</si>
  <si>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</si>
  <si>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</si>
  <si>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</si>
  <si>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</si>
  <si>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</si>
  <si>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</si>
  <si>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</si>
  <si>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</si>
  <si>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</si>
  <si>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</si>
  <si>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</si>
  <si>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</si>
  <si>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</si>
  <si>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</si>
  <si>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</si>
  <si>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</si>
  <si>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</si>
  <si>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</si>
  <si>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</si>
  <si>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</si>
  <si>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</si>
  <si>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</si>
  <si>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</si>
  <si>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</si>
  <si>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</si>
  <si>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</si>
  <si>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</si>
  <si>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</si>
  <si>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</si>
  <si>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</si>
  <si>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</si>
  <si>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</si>
  <si>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</si>
  <si>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</si>
  <si>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</si>
  <si>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</si>
  <si>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</si>
  <si>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</si>
  <si>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</si>
  <si>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</si>
  <si>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</si>
  <si>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</si>
  <si>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</si>
  <si>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</si>
  <si>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</si>
  <si>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</si>
  <si>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</si>
  <si>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</si>
  <si>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</si>
  <si>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</si>
  <si>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</si>
  <si>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</si>
  <si>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</si>
  <si>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</si>
  <si>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</si>
  <si>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</si>
  <si>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</si>
  <si>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</si>
  <si>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</si>
  <si>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</si>
  <si>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</si>
  <si>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</si>
  <si>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</si>
  <si>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</si>
  <si>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</si>
  <si>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</si>
  <si>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</si>
  <si>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</si>
  <si>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</si>
  <si>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</si>
  <si>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</si>
  <si>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</si>
  <si>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</si>
  <si>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</si>
  <si>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</si>
  <si>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</si>
  <si>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</si>
  <si>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</si>
  <si>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</si>
  <si>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</si>
  <si>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</si>
  <si>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</si>
  <si>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</si>
  <si>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</si>
  <si>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</si>
  <si>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</si>
  <si>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</si>
  <si>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</si>
  <si>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</si>
  <si>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</si>
  <si>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</si>
  <si>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</si>
  <si>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</si>
  <si>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</si>
  <si>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</si>
  <si>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</si>
  <si>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</si>
  <si>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</si>
  <si>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</si>
  <si>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</si>
  <si>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</si>
  <si>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</si>
  <si>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</si>
  <si>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</si>
  <si>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</si>
  <si>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</si>
  <si>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</si>
  <si>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</si>
  <si>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</si>
  <si>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</si>
  <si>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</si>
  <si>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</si>
  <si>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</si>
  <si>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</si>
  <si>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</si>
  <si>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</si>
  <si>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</si>
  <si>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</si>
  <si>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</si>
  <si>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</si>
  <si>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</si>
  <si>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</si>
  <si>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</si>
  <si>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</si>
  <si>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</si>
  <si>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</si>
  <si>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</si>
  <si>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</si>
  <si>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</si>
  <si>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</si>
  <si>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</si>
  <si>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</si>
  <si>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</si>
  <si>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</si>
  <si>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</si>
  <si>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</si>
  <si>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</si>
  <si>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</si>
  <si>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</si>
  <si>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</si>
  <si>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</si>
  <si>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</si>
  <si>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</si>
  <si>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</si>
  <si>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</si>
  <si>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</si>
  <si>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</si>
  <si>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</si>
  <si>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</si>
  <si>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</si>
  <si>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</si>
  <si>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</si>
  <si>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</si>
  <si>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</si>
  <si>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</si>
  <si>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</si>
  <si>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</si>
  <si>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</si>
  <si>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</si>
  <si>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</si>
  <si>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</si>
  <si>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</si>
  <si>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</si>
  <si>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</si>
  <si>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</si>
  <si>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</si>
  <si>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</si>
  <si>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</si>
  <si>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</si>
  <si>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</si>
  <si>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</si>
  <si>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</si>
  <si>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</si>
  <si>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</si>
  <si>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</si>
  <si>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</si>
  <si>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</si>
  <si>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</si>
  <si>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</si>
  <si>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</si>
  <si>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</si>
  <si>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</si>
  <si>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</si>
  <si>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</si>
  <si>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</si>
  <si>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</si>
  <si>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</si>
  <si>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</si>
  <si>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</si>
  <si>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</si>
  <si>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</si>
  <si>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</si>
  <si>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</si>
  <si>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</si>
  <si>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</si>
  <si>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</si>
  <si>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</si>
  <si>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</si>
  <si>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</si>
  <si>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</si>
  <si>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</si>
  <si>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</si>
  <si>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</si>
  <si>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</si>
  <si>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</si>
  <si>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</si>
  <si>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</si>
  <si>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</si>
  <si>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</si>
  <si>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</si>
  <si>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</si>
  <si>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</si>
  <si>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</si>
  <si>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</si>
  <si>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</si>
  <si>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</si>
  <si>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</si>
  <si>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</si>
  <si>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</si>
  <si>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</si>
  <si>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</si>
  <si>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</si>
  <si>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</si>
  <si>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</si>
  <si>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</si>
  <si>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</si>
  <si>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</si>
  <si>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</si>
  <si>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</si>
  <si>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</si>
  <si>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</si>
  <si>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</si>
  <si>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</si>
  <si>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</si>
  <si>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</si>
  <si>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</si>
  <si>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</si>
  <si>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</si>
  <si>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</si>
  <si>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</si>
  <si>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</si>
  <si>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</si>
  <si>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</si>
  <si>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</si>
  <si>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</si>
  <si>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</si>
  <si>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</si>
  <si>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</si>
  <si>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</si>
  <si>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</si>
  <si>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</si>
  <si>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</si>
  <si>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</si>
  <si>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</si>
  <si>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</si>
  <si>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</si>
  <si>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</si>
  <si>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</si>
  <si>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</si>
  <si>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</si>
  <si>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</si>
  <si>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</si>
  <si>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</si>
  <si>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</si>
  <si>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</si>
  <si>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</si>
  <si>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</si>
  <si>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</si>
  <si>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</si>
  <si>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</si>
  <si>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</si>
  <si>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</si>
  <si>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</si>
  <si>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</si>
  <si>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</si>
  <si>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</si>
  <si>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</si>
  <si>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</si>
  <si>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</si>
  <si>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</si>
  <si>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</si>
  <si>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</si>
  <si>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</si>
  <si>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</si>
  <si>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</si>
  <si>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</si>
  <si>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</si>
  <si>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</si>
  <si>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</si>
  <si>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</si>
  <si>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</si>
  <si>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</si>
  <si>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</si>
  <si>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</si>
  <si>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</si>
  <si>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</si>
  <si>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</si>
  <si>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</si>
  <si>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</si>
  <si>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</si>
  <si>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</si>
  <si>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</si>
  <si>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</si>
  <si>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</si>
  <si>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</si>
  <si>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</si>
  <si>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</si>
  <si>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</si>
  <si>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</si>
  <si>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</si>
  <si>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</si>
  <si>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</si>
  <si>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</si>
  <si>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</si>
  <si>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</si>
  <si>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</si>
  <si>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</si>
  <si>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</si>
  <si>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</si>
  <si>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</si>
  <si>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</si>
  <si>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</si>
  <si>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</si>
  <si>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</si>
  <si>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</si>
  <si>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</si>
  <si>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</si>
  <si>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</si>
  <si>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</si>
  <si>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</si>
  <si>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</si>
  <si>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</si>
  <si>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</si>
  <si>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</si>
  <si>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</si>
  <si>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</si>
  <si>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</si>
  <si>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</si>
  <si>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</si>
  <si>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</si>
  <si>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</si>
  <si>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</si>
  <si>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</si>
  <si>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</si>
  <si>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</si>
  <si>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</si>
  <si>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</si>
  <si>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</si>
  <si>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</si>
  <si>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</si>
  <si>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</si>
  <si>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</si>
  <si>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</si>
  <si>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</si>
  <si>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</si>
  <si>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</si>
  <si>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</si>
  <si>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</si>
  <si>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</si>
  <si>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</si>
  <si>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</si>
  <si>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</si>
  <si>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</si>
  <si>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</si>
  <si>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</si>
  <si>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</si>
  <si>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</si>
  <si>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</si>
  <si>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</si>
  <si>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</si>
  <si>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</si>
  <si>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</si>
  <si>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</si>
  <si>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</si>
  <si>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</si>
  <si>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</si>
  <si>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</si>
  <si>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</si>
  <si>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</si>
  <si>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</si>
  <si>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</si>
  <si>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</si>
  <si>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</si>
  <si>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</si>
  <si>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</si>
  <si>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</si>
  <si>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</si>
  <si>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</si>
  <si>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</si>
  <si>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</si>
  <si>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</si>
  <si>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</si>
  <si>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</si>
  <si>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</si>
  <si>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</si>
  <si>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</si>
  <si>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</si>
  <si>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</si>
  <si>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</si>
  <si>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</si>
  <si>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</si>
  <si>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</si>
  <si>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</si>
  <si>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</si>
  <si>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</si>
  <si>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</si>
  <si>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</si>
  <si>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</si>
  <si>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</si>
  <si>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</si>
  <si>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</si>
  <si>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</si>
  <si>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</si>
  <si>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</si>
  <si>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</si>
  <si>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</si>
  <si>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</si>
  <si>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</si>
  <si>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</si>
  <si>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</si>
  <si>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</si>
  <si>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</si>
  <si>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</si>
  <si>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</si>
  <si>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</si>
  <si>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</si>
  <si>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</si>
  <si>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</si>
  <si>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</si>
  <si>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</si>
  <si>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</si>
  <si>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</si>
  <si>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</si>
  <si>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</si>
  <si>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</si>
  <si>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</si>
  <si>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</si>
  <si>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</si>
  <si>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</si>
  <si>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</si>
  <si>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</si>
  <si>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</si>
  <si>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</si>
  <si>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</si>
  <si>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</si>
  <si>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</si>
  <si>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</si>
  <si>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</si>
  <si>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</si>
  <si>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</si>
  <si>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</si>
  <si>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</si>
  <si>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</si>
  <si>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</si>
  <si>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</si>
  <si>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</si>
  <si>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</si>
  <si>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</si>
  <si>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</si>
  <si>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</si>
  <si>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</si>
  <si>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</si>
  <si>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</si>
  <si>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</si>
  <si>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</si>
  <si>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</si>
  <si>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</si>
  <si>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</si>
  <si>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</si>
  <si>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</si>
  <si>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</si>
  <si>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</si>
  <si>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</si>
  <si>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</si>
  <si>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</si>
  <si>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</si>
  <si>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</si>
  <si>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</si>
  <si>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</si>
  <si>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</si>
  <si>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</si>
  <si>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</si>
  <si>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</si>
  <si>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</si>
  <si>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</si>
  <si>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</si>
  <si>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</si>
  <si>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</si>
  <si>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</si>
  <si>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</si>
  <si>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</si>
  <si>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</si>
  <si>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</si>
  <si>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</si>
  <si>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</si>
  <si>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</si>
  <si>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</si>
  <si>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</si>
  <si>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</si>
  <si>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</si>
  <si>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</si>
  <si>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</si>
  <si>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</si>
  <si>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</si>
  <si>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</si>
  <si>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</si>
  <si>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</si>
  <si>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</si>
  <si>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</si>
  <si>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</si>
  <si>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</si>
  <si>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</si>
  <si>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</si>
  <si>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</si>
  <si>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</si>
  <si>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</si>
  <si>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</si>
  <si>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</si>
  <si>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</si>
  <si>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</si>
  <si>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</si>
  <si>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</si>
  <si>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</si>
  <si>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</si>
  <si>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</si>
  <si>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</si>
  <si>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</si>
  <si>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</si>
  <si>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</si>
  <si>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</si>
  <si>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</si>
  <si>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</si>
  <si>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</si>
  <si>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</si>
  <si>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</si>
  <si>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</si>
  <si>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</si>
  <si>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</si>
  <si>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</si>
  <si>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</si>
  <si>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</si>
  <si>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</si>
  <si>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</si>
  <si>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</si>
  <si>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</si>
  <si>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</si>
  <si>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</si>
  <si>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</si>
  <si>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</si>
  <si>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</si>
  <si>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</si>
  <si>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</si>
  <si>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</si>
  <si>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</si>
  <si>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</si>
  <si>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</si>
  <si>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</si>
  <si>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</si>
  <si>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</si>
  <si>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</si>
  <si>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</si>
  <si>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</si>
  <si>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</si>
  <si>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</si>
  <si>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</si>
  <si>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</si>
  <si>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</si>
  <si>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</si>
  <si>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</si>
  <si>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</si>
  <si>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</si>
  <si>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</si>
  <si>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</si>
  <si>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</si>
  <si>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</si>
  <si>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</si>
  <si>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</si>
  <si>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</si>
  <si>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</si>
  <si>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</si>
  <si>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</si>
  <si>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</si>
  <si>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</si>
  <si>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</si>
  <si>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</si>
  <si>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</si>
  <si>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</si>
  <si>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</si>
  <si>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</si>
  <si>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</si>
  <si>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</si>
  <si>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</si>
  <si>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</si>
  <si>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</si>
  <si>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</si>
  <si>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</si>
  <si>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</si>
  <si>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</si>
  <si>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</si>
  <si>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</si>
  <si>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</si>
  <si>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</si>
  <si>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</si>
  <si>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</si>
  <si>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</si>
  <si>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</si>
  <si>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</si>
  <si>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</si>
  <si>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</si>
  <si>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</si>
  <si>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</si>
  <si>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</si>
  <si>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</si>
  <si>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</si>
  <si>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</si>
  <si>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</si>
  <si>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</si>
  <si>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</si>
  <si>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</si>
  <si>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</si>
  <si>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</si>
  <si>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</si>
  <si>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</si>
  <si>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</si>
  <si>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</si>
  <si>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</si>
  <si>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</si>
  <si>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</si>
  <si>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</si>
  <si>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</si>
  <si>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</si>
  <si>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</si>
  <si>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</si>
  <si>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</si>
  <si>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</si>
  <si>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</si>
  <si>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</si>
  <si>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</si>
  <si>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</si>
  <si>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</si>
  <si>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</si>
  <si>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</si>
  <si>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</si>
  <si>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</si>
  <si>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</si>
  <si>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</si>
  <si>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</si>
  <si>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</si>
  <si>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</si>
  <si>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</si>
  <si>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</si>
  <si>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</si>
  <si>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</si>
  <si>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</si>
  <si>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</si>
  <si>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</si>
  <si>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</si>
  <si>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</si>
  <si>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</si>
  <si>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</si>
  <si>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</si>
  <si>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</si>
  <si>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</si>
  <si>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</si>
  <si>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</si>
  <si>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</si>
  <si>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</si>
  <si>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</si>
  <si>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</si>
  <si>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</si>
  <si>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</si>
  <si>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</si>
  <si>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</si>
  <si>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</si>
  <si>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</si>
  <si>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</si>
  <si>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</si>
  <si>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</si>
  <si>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</si>
  <si>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</si>
  <si>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</si>
  <si>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</si>
  <si>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</si>
  <si>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</si>
  <si>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</si>
  <si>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</si>
  <si>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</si>
  <si>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</si>
  <si>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</si>
  <si>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</si>
  <si>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</si>
  <si>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</si>
  <si>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</si>
  <si>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</si>
  <si>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</si>
  <si>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</si>
  <si>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</si>
  <si>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</si>
  <si>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</si>
  <si>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</si>
  <si>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</si>
  <si>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</si>
  <si>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</si>
  <si>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</si>
  <si>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</si>
  <si>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</si>
  <si>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</si>
  <si>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</si>
  <si>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</si>
  <si>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</si>
  <si>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</si>
  <si>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</si>
  <si>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</si>
  <si>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</si>
  <si>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</si>
  <si>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</si>
  <si>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</si>
  <si>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</si>
  <si>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</si>
  <si>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</si>
  <si>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</si>
  <si>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</si>
  <si>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</si>
  <si>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</si>
  <si>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</si>
  <si>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</si>
  <si>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</si>
  <si>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</si>
  <si>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</si>
  <si>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</si>
  <si>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</si>
  <si>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</si>
  <si>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</si>
  <si>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</si>
  <si>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</si>
  <si>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</si>
  <si>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</si>
  <si>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</si>
  <si>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</si>
  <si>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</si>
  <si>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</si>
  <si>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</si>
  <si>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</si>
  <si>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</si>
  <si>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</si>
  <si>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</si>
  <si>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</si>
  <si>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</si>
  <si>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</si>
  <si>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</si>
  <si>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</si>
  <si>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</si>
  <si>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</si>
  <si>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</si>
  <si>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</si>
  <si>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</si>
  <si>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</si>
  <si>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</si>
  <si>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</si>
  <si>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</si>
  <si>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</si>
  <si>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</si>
  <si>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</si>
  <si>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</si>
  <si>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</si>
  <si>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</si>
  <si>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</si>
  <si>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</si>
  <si>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</si>
  <si>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</si>
  <si>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</si>
  <si>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</si>
  <si>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</si>
  <si>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</si>
  <si>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</si>
  <si>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</si>
  <si>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</si>
  <si>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</si>
  <si>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</si>
  <si>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</si>
  <si>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</si>
  <si>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</si>
  <si>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</si>
  <si>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</si>
  <si>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</si>
  <si>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</si>
  <si>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</si>
  <si>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</si>
  <si>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</si>
  <si>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</si>
  <si>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</si>
  <si>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</si>
  <si>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</si>
  <si>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</si>
  <si>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</si>
  <si>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</si>
  <si>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</si>
  <si>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</si>
  <si>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</si>
  <si>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</si>
  <si>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</si>
  <si>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</si>
  <si>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</si>
  <si>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</si>
  <si>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</si>
  <si>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</si>
  <si>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</si>
  <si>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</si>
  <si>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</si>
  <si>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</si>
  <si>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</si>
  <si>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</si>
  <si>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</si>
  <si>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</si>
  <si>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</si>
  <si>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</si>
  <si>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</si>
  <si>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</si>
  <si>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</si>
  <si>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</si>
  <si>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</si>
  <si>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</si>
  <si>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</si>
  <si>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</si>
  <si>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</si>
  <si>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</si>
  <si>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</si>
  <si>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</si>
  <si>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</si>
  <si>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</si>
  <si>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</si>
  <si>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</si>
  <si>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</si>
  <si>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</si>
  <si>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</si>
  <si>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</si>
  <si>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</si>
  <si>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</si>
  <si>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</si>
  <si>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</si>
  <si>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</si>
  <si>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</si>
  <si>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</si>
  <si>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</si>
  <si>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</si>
  <si>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</si>
  <si>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</si>
  <si>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</si>
  <si>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</si>
  <si>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</si>
  <si>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</si>
  <si>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</si>
  <si>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</si>
  <si>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</si>
  <si>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</si>
  <si>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</si>
  <si>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</si>
  <si>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</si>
  <si>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</si>
  <si>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</si>
  <si>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</si>
  <si>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</si>
  <si>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</si>
  <si>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</si>
  <si>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</si>
  <si>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</si>
  <si>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</si>
  <si>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</si>
  <si>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</si>
  <si>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</si>
  <si>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</si>
  <si>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</si>
  <si>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</si>
  <si>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</si>
  <si>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</si>
  <si>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</si>
  <si>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</si>
  <si>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</si>
  <si>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</si>
  <si>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</si>
  <si>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</si>
  <si>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</si>
  <si>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</si>
  <si>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</si>
  <si>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</si>
  <si>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</si>
  <si>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</si>
  <si>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</si>
  <si>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</si>
  <si>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</si>
  <si>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</si>
  <si>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</si>
  <si>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</si>
  <si>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</si>
  <si>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</si>
  <si>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</si>
  <si>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</si>
  <si>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</si>
  <si>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</si>
  <si>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</si>
  <si>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</si>
  <si>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</si>
  <si>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</si>
  <si>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</si>
  <si>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</si>
  <si>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</si>
  <si>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</si>
  <si>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</si>
  <si>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</si>
  <si>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</si>
  <si>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</si>
  <si>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</si>
  <si>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</si>
  <si>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</si>
  <si>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</si>
  <si>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</si>
  <si>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</si>
  <si>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</si>
  <si>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</si>
  <si>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</si>
  <si>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</si>
  <si>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</si>
  <si>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</si>
  <si>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</si>
  <si>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</si>
  <si>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</si>
  <si>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</si>
  <si>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</si>
  <si>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</si>
  <si>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</si>
  <si>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</si>
  <si>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</si>
  <si>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</si>
  <si>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</si>
  <si>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</si>
  <si>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</si>
  <si>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</si>
  <si>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</si>
  <si>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</si>
  <si>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</si>
  <si>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</si>
  <si>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</si>
  <si>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</si>
  <si>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</si>
  <si>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</si>
  <si>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</si>
  <si>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</si>
  <si>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</si>
  <si>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</si>
  <si>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</si>
  <si>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</si>
  <si>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</si>
  <si>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</si>
  <si>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</si>
  <si>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</si>
  <si>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</si>
  <si>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</si>
  <si>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</si>
  <si>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</si>
  <si>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</si>
  <si>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</si>
  <si>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</si>
  <si>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</si>
  <si>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</si>
  <si>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</si>
  <si>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</si>
  <si>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</si>
  <si>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</si>
  <si>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</si>
  <si>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</si>
  <si>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</si>
  <si>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</si>
  <si>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</si>
  <si>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</si>
  <si>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</si>
  <si>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</si>
  <si>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</si>
  <si>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</si>
  <si>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</si>
  <si>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</si>
  <si>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</si>
  <si>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</si>
  <si>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</si>
  <si>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</si>
  <si>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</si>
  <si>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</si>
  <si>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</si>
  <si>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</si>
  <si>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</si>
  <si>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</si>
  <si>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</si>
  <si>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</si>
  <si>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</si>
  <si>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</si>
  <si>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</si>
  <si>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</si>
  <si>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</si>
  <si>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</si>
  <si>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</si>
  <si>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</si>
  <si>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</si>
  <si>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</si>
  <si>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</si>
  <si>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</si>
  <si>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</si>
  <si>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</si>
  <si>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</si>
  <si>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</si>
  <si>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</si>
  <si>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</si>
  <si>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</si>
  <si>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</si>
  <si>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</si>
  <si>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</si>
  <si>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</si>
  <si>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</si>
  <si>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</si>
  <si>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</si>
  <si>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</si>
  <si>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</si>
  <si>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</si>
  <si>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</si>
  <si>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</si>
  <si>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</si>
  <si>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</si>
  <si>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</si>
  <si>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</si>
  <si>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</si>
  <si>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</si>
  <si>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</si>
  <si>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</si>
  <si>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</si>
  <si>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</si>
  <si>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</si>
  <si>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</si>
  <si>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</si>
  <si>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</si>
  <si>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</si>
  <si>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</si>
  <si>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</si>
  <si>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</si>
  <si>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</si>
  <si>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</si>
  <si>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</si>
  <si>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</si>
  <si>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</si>
  <si>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</si>
  <si>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</si>
  <si>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</si>
  <si>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</si>
  <si>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</si>
  <si>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</si>
  <si>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</si>
  <si>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</si>
  <si>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</si>
  <si>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</si>
  <si>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</si>
  <si>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</si>
  <si>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</si>
  <si>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</si>
  <si>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</si>
  <si>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</si>
  <si>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</si>
  <si>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</si>
  <si>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</si>
  <si>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</si>
  <si>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</si>
  <si>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</si>
  <si>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</si>
  <si>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</si>
  <si>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</si>
  <si>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</si>
  <si>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</si>
  <si>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</si>
  <si>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</si>
  <si>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</si>
  <si>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</si>
  <si>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</si>
  <si>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</si>
  <si>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</si>
  <si>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</si>
  <si>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</si>
  <si>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</si>
  <si>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</si>
  <si>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</si>
  <si>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</si>
  <si>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</si>
  <si>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</si>
  <si>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</si>
  <si>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</si>
  <si>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</si>
  <si>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</si>
  <si>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</si>
  <si>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</si>
  <si>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</si>
  <si>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</si>
  <si>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</si>
  <si>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</si>
  <si>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</si>
  <si>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</si>
  <si>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</si>
  <si>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</si>
  <si>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</si>
  <si>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</si>
  <si>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</si>
  <si>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</si>
  <si>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</si>
  <si>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</si>
  <si>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</si>
  <si>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</si>
  <si>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</si>
  <si>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</si>
  <si>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</si>
  <si>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</si>
  <si>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</si>
  <si>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</si>
  <si>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</si>
  <si>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</si>
  <si>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</si>
  <si>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</si>
  <si>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</si>
  <si>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</si>
  <si>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</si>
  <si>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</si>
  <si>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</si>
  <si>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</si>
  <si>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</si>
  <si>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</si>
  <si>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</si>
  <si>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</si>
  <si>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</si>
  <si>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</si>
  <si>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</si>
  <si>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</si>
  <si>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</si>
  <si>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</si>
  <si>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</si>
  <si>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</si>
  <si>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</si>
  <si>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</si>
  <si>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</si>
  <si>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</si>
  <si>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</si>
  <si>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</si>
  <si>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</si>
  <si>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</si>
  <si>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</si>
  <si>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</si>
  <si>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</si>
  <si>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</si>
  <si>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</si>
  <si>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</si>
  <si>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</si>
  <si>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</si>
  <si>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</si>
  <si>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</si>
  <si>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</si>
  <si>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</si>
  <si>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</si>
  <si>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</si>
  <si>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</si>
  <si>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</si>
  <si>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</si>
  <si>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</si>
  <si>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</si>
  <si>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</si>
  <si>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</si>
  <si>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</si>
  <si>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</si>
  <si>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</si>
  <si>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</si>
  <si>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</si>
  <si>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</si>
  <si>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</si>
  <si>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</si>
  <si>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</si>
  <si>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</si>
  <si>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</si>
  <si>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</si>
  <si>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</si>
  <si>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</si>
  <si>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</si>
  <si>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</si>
  <si>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</si>
  <si>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</si>
  <si>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</si>
  <si>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</si>
  <si>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</si>
  <si>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</si>
  <si>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</si>
  <si>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</si>
  <si>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</si>
  <si>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</si>
  <si>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</si>
  <si>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</si>
  <si>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</si>
  <si>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</si>
  <si>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</si>
  <si>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</si>
  <si>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</si>
  <si>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</si>
  <si>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</si>
  <si>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</si>
  <si>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</si>
  <si>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</si>
  <si>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</si>
  <si>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</si>
  <si>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</si>
  <si>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</si>
  <si>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</si>
  <si>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</si>
  <si>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</si>
  <si>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</si>
  <si>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</si>
  <si>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</si>
  <si>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</si>
  <si>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</si>
  <si>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</si>
  <si>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</si>
  <si>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</si>
  <si>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</si>
  <si>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</si>
  <si>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</si>
  <si>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</si>
  <si>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</si>
  <si>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</si>
  <si>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</si>
  <si>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</si>
  <si>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</si>
  <si>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</si>
  <si>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</si>
  <si>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</si>
  <si>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</si>
  <si>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</si>
  <si>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</si>
  <si>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</si>
  <si>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</si>
  <si>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</si>
  <si>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</si>
  <si>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</si>
  <si>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</si>
  <si>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</si>
  <si>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</si>
  <si>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</si>
  <si>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</si>
  <si>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</si>
  <si>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</si>
  <si>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</si>
  <si>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</si>
  <si>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</si>
  <si>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</si>
  <si>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</si>
  <si>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</si>
  <si>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</si>
  <si>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</si>
  <si>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</si>
  <si>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</si>
  <si>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</si>
  <si>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</si>
  <si>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</si>
  <si>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</si>
  <si>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</si>
  <si>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</si>
  <si>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</si>
  <si>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</si>
  <si>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</si>
  <si>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</si>
  <si>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</si>
  <si>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</si>
  <si>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</si>
  <si>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</si>
  <si>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</si>
  <si>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</si>
  <si>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</si>
  <si>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</si>
  <si>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</si>
  <si>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</si>
  <si>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</si>
  <si>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</si>
  <si>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</si>
  <si>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</si>
  <si>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</si>
  <si>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</si>
  <si>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</si>
  <si>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</si>
  <si>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</si>
  <si>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</si>
  <si>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</si>
  <si>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</si>
  <si>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</si>
  <si>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</si>
  <si>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</si>
  <si>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</si>
  <si>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</si>
  <si>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</si>
  <si>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</si>
  <si>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</si>
  <si>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</si>
  <si>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</si>
  <si>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</si>
  <si>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</si>
  <si>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</si>
  <si>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</si>
  <si>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</si>
  <si>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</si>
  <si>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</si>
  <si>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</si>
  <si>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</si>
  <si>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</si>
  <si>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</si>
  <si>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</si>
  <si>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</si>
  <si>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</si>
  <si>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</si>
  <si>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</si>
  <si>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</si>
  <si>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</si>
  <si>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</si>
  <si>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</si>
  <si>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</si>
  <si>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</si>
  <si>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</si>
  <si>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</si>
  <si>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</si>
  <si>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</si>
  <si>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</si>
  <si>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</si>
  <si>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</si>
  <si>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</si>
  <si>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</si>
  <si>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</si>
  <si>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</si>
  <si>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</si>
  <si>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</si>
  <si>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</si>
  <si>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</si>
  <si>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</si>
  <si>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</si>
  <si>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</si>
  <si>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</si>
  <si>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</si>
  <si>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</si>
  <si>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</si>
  <si>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</si>
  <si>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</si>
  <si>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</si>
  <si>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</si>
  <si>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</si>
  <si>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</si>
  <si>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</si>
  <si>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</si>
  <si>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</si>
  <si>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</si>
  <si>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</si>
  <si>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</si>
  <si>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</si>
  <si>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</si>
  <si>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</si>
  <si>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</si>
  <si>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</si>
  <si>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</si>
  <si>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</si>
  <si>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</si>
  <si>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</si>
  <si>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</si>
  <si>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</si>
  <si>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</si>
  <si>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</si>
  <si>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</si>
  <si>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</si>
  <si>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</si>
  <si>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</si>
  <si>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</si>
  <si>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</si>
  <si>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</si>
  <si>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</si>
  <si>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</si>
  <si>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</si>
  <si>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</si>
  <si>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</si>
  <si>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</si>
  <si>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</si>
  <si>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</si>
  <si>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</si>
  <si>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</si>
  <si>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</si>
  <si>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</si>
  <si>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</si>
  <si>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</si>
  <si>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</si>
  <si>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</si>
  <si>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</si>
  <si>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</si>
  <si>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</si>
  <si>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</si>
  <si>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</si>
  <si>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</si>
  <si>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</si>
  <si>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</si>
  <si>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</si>
  <si>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</si>
  <si>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</si>
  <si>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</si>
  <si>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</si>
  <si>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</si>
  <si>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</si>
  <si>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</si>
  <si>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</si>
  <si>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</si>
  <si>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</si>
  <si>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</si>
  <si>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</si>
  <si>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</si>
  <si>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</si>
  <si>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</si>
  <si>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</si>
  <si>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</si>
  <si>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</si>
  <si>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</si>
  <si>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</si>
  <si>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</si>
  <si>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</si>
  <si>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</si>
  <si>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</si>
  <si>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</si>
  <si>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</si>
  <si>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</si>
  <si>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</si>
  <si>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</si>
  <si>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</si>
  <si>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</si>
  <si>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</si>
  <si>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</si>
  <si>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</si>
  <si>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</si>
  <si>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</si>
  <si>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</si>
  <si>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</si>
  <si>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</si>
  <si>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</si>
  <si>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</si>
  <si>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</si>
  <si>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</si>
  <si>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</si>
  <si>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</si>
  <si>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</si>
  <si>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</si>
  <si>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</si>
  <si>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</si>
  <si>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</si>
  <si>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</si>
  <si>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</si>
  <si>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</si>
  <si>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</si>
  <si>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</si>
  <si>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</si>
  <si>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</si>
  <si>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</si>
  <si>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</si>
  <si>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</si>
  <si>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</si>
  <si>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</si>
  <si>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</si>
  <si>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</si>
  <si>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</si>
  <si>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</si>
  <si>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</si>
  <si>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</si>
  <si>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</si>
  <si>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</si>
  <si>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</si>
  <si>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</si>
  <si>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</si>
  <si>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</si>
  <si>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</si>
  <si>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</si>
  <si>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</si>
  <si>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</si>
  <si>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</si>
  <si>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</si>
  <si>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</si>
  <si>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</si>
  <si>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</si>
  <si>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</si>
  <si>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</si>
  <si>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</si>
  <si>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</si>
  <si>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</si>
  <si>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</si>
  <si>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</si>
  <si>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</si>
  <si>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</si>
  <si>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</si>
  <si>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</si>
  <si>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</si>
  <si>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</si>
  <si>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</si>
  <si>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</si>
  <si>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</si>
  <si>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</si>
  <si>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</si>
  <si>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</si>
  <si>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</si>
  <si>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</si>
  <si>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</si>
  <si>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</si>
  <si>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</si>
  <si>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</si>
  <si>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</si>
  <si>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</si>
  <si>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</si>
  <si>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</si>
  <si>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</si>
  <si>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</si>
  <si>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</si>
  <si>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</si>
  <si>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</si>
  <si>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</si>
  <si>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</si>
  <si>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</si>
  <si>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</si>
  <si>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</si>
  <si>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</si>
  <si>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</si>
  <si>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</si>
  <si>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</si>
  <si>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</si>
  <si>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</si>
  <si>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</si>
  <si>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</si>
  <si>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</si>
  <si>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</si>
  <si>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</si>
  <si>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</si>
  <si>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</si>
  <si>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</si>
  <si>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</si>
  <si>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</si>
  <si>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</si>
  <si>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</si>
  <si>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</si>
  <si>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</si>
  <si>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</si>
  <si>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</si>
  <si>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</si>
  <si>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</si>
  <si>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</si>
  <si>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</si>
  <si>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</si>
  <si>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</si>
  <si>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</si>
  <si>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</si>
  <si>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</si>
  <si>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</si>
  <si>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</si>
  <si>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</si>
  <si>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</si>
  <si>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</si>
  <si>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</si>
  <si>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</si>
  <si>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</si>
  <si>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</si>
  <si>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</si>
  <si>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</si>
  <si>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</si>
  <si>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</si>
  <si>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</si>
  <si>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</si>
  <si>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</si>
  <si>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</si>
  <si>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</si>
  <si>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</si>
  <si>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</si>
  <si>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</si>
  <si>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</si>
  <si>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</si>
  <si>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</si>
  <si>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</si>
  <si>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</si>
  <si>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</si>
  <si>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</si>
  <si>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</si>
  <si>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</si>
  <si>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</si>
  <si>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</si>
  <si>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</si>
  <si>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</si>
  <si>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</si>
  <si>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</si>
  <si>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</si>
  <si>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</si>
  <si>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</si>
  <si>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</si>
  <si>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</si>
  <si>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</si>
  <si>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</si>
  <si>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</si>
  <si>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</si>
  <si>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</si>
  <si>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</si>
  <si>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</si>
  <si>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</si>
  <si>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</si>
  <si>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</si>
  <si>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</si>
  <si>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</si>
  <si>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</si>
  <si>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</si>
  <si>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</si>
  <si>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</si>
  <si>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</si>
  <si>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</si>
  <si>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</si>
  <si>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</si>
  <si>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</si>
  <si>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</si>
  <si>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</si>
  <si>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</si>
  <si>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</si>
  <si>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</si>
  <si>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</si>
  <si>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</si>
  <si>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</si>
  <si>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</si>
  <si>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</si>
  <si>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</si>
  <si>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</si>
  <si>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</si>
  <si>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</si>
  <si>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</si>
  <si>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</si>
  <si>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</si>
  <si>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</si>
  <si>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</si>
  <si>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</si>
  <si>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</si>
  <si>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</si>
  <si>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</si>
  <si>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</si>
  <si>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</si>
  <si>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</si>
  <si>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</si>
  <si>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</si>
  <si>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</si>
  <si>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</si>
  <si>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</si>
  <si>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</si>
  <si>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</si>
  <si>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</si>
  <si>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</si>
  <si>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</si>
  <si>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</si>
  <si>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</si>
  <si>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</si>
  <si>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</si>
  <si>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</si>
  <si>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</si>
  <si>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</si>
  <si>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</si>
  <si>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</si>
  <si>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</si>
  <si>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</si>
  <si>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</si>
  <si>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</si>
  <si>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</si>
  <si>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</si>
  <si>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</si>
  <si>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</si>
  <si>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</si>
  <si>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</si>
  <si>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</si>
  <si>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</si>
  <si>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</si>
  <si>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</si>
  <si>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</si>
  <si>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</si>
  <si>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</si>
  <si>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</si>
  <si>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</si>
  <si>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</si>
  <si>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</si>
  <si>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</si>
  <si>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</si>
  <si>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</si>
  <si>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</si>
  <si>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</si>
  <si>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</si>
  <si>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</si>
  <si>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</si>
  <si>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</si>
  <si>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</si>
  <si>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</si>
  <si>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</si>
  <si>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</si>
  <si>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</si>
  <si>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</si>
  <si>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</si>
  <si>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</si>
  <si>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</si>
  <si>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</si>
  <si>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</si>
  <si>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</si>
  <si>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</si>
  <si>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</si>
  <si>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</si>
  <si>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</si>
  <si>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</si>
  <si>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</si>
  <si>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</si>
  <si>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</si>
  <si>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</si>
  <si>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</si>
  <si>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</si>
  <si>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</si>
  <si>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</si>
  <si>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</si>
  <si>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</si>
  <si>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</si>
  <si>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</si>
  <si>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</si>
  <si>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</si>
  <si>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</si>
  <si>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</si>
  <si>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</si>
  <si>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</si>
  <si>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</si>
  <si>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</si>
  <si>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</si>
  <si>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</si>
  <si>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</si>
  <si>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</si>
  <si>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</si>
  <si>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</si>
  <si>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</si>
  <si>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</si>
  <si>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</si>
  <si>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</si>
  <si>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</si>
  <si>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</si>
  <si>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</si>
  <si>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</si>
  <si>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</si>
  <si>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</si>
  <si>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</si>
  <si>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</si>
  <si>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</si>
  <si>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</si>
  <si>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</si>
  <si>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</si>
  <si>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</si>
  <si>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</si>
  <si>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</si>
  <si>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</si>
  <si>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</si>
  <si>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</si>
  <si>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</si>
  <si>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</si>
  <si>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</si>
  <si>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</si>
  <si>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</si>
  <si>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</si>
  <si>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</si>
  <si>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</si>
  <si>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</si>
  <si>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</si>
  <si>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</si>
  <si>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</si>
  <si>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</si>
  <si>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</si>
  <si>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</si>
  <si>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</si>
  <si>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</si>
  <si>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</si>
  <si>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</si>
  <si>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</si>
  <si>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</si>
  <si>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</si>
  <si>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</si>
  <si>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</si>
  <si>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</si>
  <si>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</si>
  <si>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</si>
  <si>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</si>
  <si>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</si>
  <si>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</si>
  <si>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</si>
  <si>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</si>
  <si>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</si>
  <si>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</si>
  <si>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</si>
  <si>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</si>
  <si>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</si>
  <si>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</si>
  <si>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</si>
  <si>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</si>
  <si>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</si>
  <si>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</si>
  <si>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</si>
  <si>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</si>
  <si>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</si>
  <si>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</si>
  <si>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</si>
  <si>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</si>
  <si>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</si>
  <si>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</si>
  <si>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</si>
  <si>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</si>
  <si>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</si>
  <si>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</si>
  <si>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</si>
  <si>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</si>
  <si>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</si>
  <si>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</si>
  <si>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</si>
  <si>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</si>
  <si>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</si>
  <si>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</si>
  <si>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</si>
  <si>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</si>
  <si>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</si>
  <si>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</si>
  <si>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</si>
  <si>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</si>
  <si>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</si>
  <si>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</si>
  <si>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</si>
  <si>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</si>
  <si>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</si>
  <si>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</si>
  <si>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</si>
  <si>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</si>
  <si>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</si>
  <si>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</si>
  <si>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</si>
  <si>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</si>
  <si>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</si>
  <si>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</si>
  <si>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</si>
  <si>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</si>
  <si>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</si>
  <si>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</si>
  <si>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</si>
  <si>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</si>
  <si>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</si>
  <si>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</si>
  <si>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</si>
  <si>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</si>
  <si>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</si>
  <si>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</si>
  <si>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</si>
  <si>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</si>
  <si>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</si>
  <si>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</si>
  <si>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</si>
  <si>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</si>
  <si>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</si>
  <si>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</si>
  <si>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</si>
  <si>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</si>
  <si>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</si>
  <si>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</si>
  <si>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</si>
  <si>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</si>
  <si>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</si>
  <si>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</si>
  <si>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</si>
  <si>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</si>
  <si>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</si>
  <si>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</si>
  <si>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</si>
  <si>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</si>
  <si>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</si>
  <si>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</si>
  <si>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</si>
  <si>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</si>
  <si>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</si>
  <si>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</si>
  <si>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</si>
  <si>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</si>
  <si>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</si>
  <si>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</si>
  <si>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</si>
  <si>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</si>
  <si>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</si>
  <si>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</si>
  <si>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</si>
  <si>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</si>
  <si>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</si>
  <si>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</si>
  <si>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</si>
  <si>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</si>
  <si>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</si>
  <si>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</si>
  <si>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</si>
  <si>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</si>
  <si>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</si>
  <si>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</si>
  <si>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</si>
  <si>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</si>
  <si>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</si>
  <si>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</si>
  <si>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</si>
  <si>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</si>
  <si>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</si>
  <si>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</si>
  <si>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</si>
  <si>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</si>
  <si>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</si>
  <si>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</si>
  <si>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</si>
  <si>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</si>
  <si>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</si>
  <si>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</si>
  <si>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</si>
  <si>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</si>
  <si>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</si>
  <si>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</si>
  <si>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</si>
  <si>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</si>
  <si>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</si>
  <si>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</si>
  <si>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</si>
  <si>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</si>
  <si>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</si>
  <si>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</si>
  <si>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</si>
  <si>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</si>
  <si>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</si>
  <si>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</si>
  <si>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</si>
  <si>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</si>
  <si>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</si>
  <si>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</si>
  <si>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</si>
  <si>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</si>
  <si>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</si>
  <si>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</si>
  <si>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</si>
  <si>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</si>
  <si>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</si>
  <si>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</si>
  <si>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</si>
  <si>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</si>
  <si>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</si>
  <si>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</si>
  <si>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</si>
  <si>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</si>
  <si>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</si>
  <si>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</si>
  <si>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</si>
  <si>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</si>
  <si>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</si>
  <si>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</si>
  <si>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</si>
  <si>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</si>
  <si>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</si>
  <si>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</si>
  <si>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</si>
  <si>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</si>
  <si>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</si>
  <si>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</si>
  <si>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</si>
  <si>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</si>
  <si>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</si>
  <si>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</si>
  <si>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</si>
  <si>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</si>
  <si>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</si>
  <si>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</si>
  <si>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</si>
  <si>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</si>
  <si>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</si>
  <si>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</si>
  <si>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</si>
  <si>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</si>
  <si>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</si>
  <si>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</si>
  <si>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</si>
  <si>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</si>
  <si>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</si>
  <si>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</si>
  <si>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</si>
  <si>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</si>
  <si>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</si>
  <si>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</si>
  <si>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</si>
  <si>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</si>
  <si>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</si>
  <si>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</si>
  <si>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</si>
  <si>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</si>
  <si>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</si>
  <si>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</si>
  <si>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</si>
  <si>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</si>
  <si>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</si>
  <si>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</si>
  <si>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</si>
  <si>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</si>
  <si>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</si>
  <si>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</si>
  <si>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</si>
  <si>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</si>
  <si>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</si>
  <si>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</si>
  <si>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</si>
  <si>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</si>
  <si>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</si>
  <si>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</si>
  <si>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</si>
  <si>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</si>
  <si>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</si>
  <si>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</si>
  <si>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</si>
  <si>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</si>
  <si>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</si>
  <si>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</si>
  <si>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</si>
  <si>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</si>
  <si>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</si>
  <si>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</si>
  <si>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</si>
  <si>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</si>
  <si>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</si>
  <si>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</si>
  <si>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</si>
  <si>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</si>
  <si>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</si>
  <si>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</si>
  <si>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</si>
  <si>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</si>
  <si>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</si>
  <si>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</si>
  <si>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</si>
  <si>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</si>
  <si>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</si>
  <si>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</si>
  <si>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</si>
  <si>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</si>
  <si>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</si>
  <si>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</si>
  <si>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</si>
  <si>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</si>
  <si>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</si>
  <si>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</si>
  <si>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</si>
  <si>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</si>
  <si>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</si>
  <si>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</si>
  <si>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</si>
  <si>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</si>
  <si>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</si>
  <si>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</si>
  <si>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</si>
  <si>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</si>
  <si>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</si>
  <si>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</si>
  <si>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</si>
  <si>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</si>
  <si>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</si>
  <si>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</si>
  <si>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</si>
  <si>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</si>
  <si>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</si>
  <si>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</si>
  <si>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</si>
  <si>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</si>
  <si>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</si>
  <si>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</si>
  <si>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</si>
  <si>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</si>
  <si>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</si>
  <si>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</si>
  <si>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</si>
  <si>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</si>
  <si>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</si>
  <si>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</si>
  <si>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</si>
  <si>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</si>
  <si>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</si>
  <si>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</si>
  <si>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</si>
  <si>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</si>
  <si>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</si>
  <si>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</si>
  <si>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</si>
  <si>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</si>
  <si>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</si>
  <si>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</si>
  <si>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</si>
  <si>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</si>
  <si>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</si>
  <si>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</si>
  <si>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</si>
  <si>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</si>
  <si>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</si>
  <si>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</si>
  <si>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</si>
  <si>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</si>
  <si>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</si>
  <si>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</si>
  <si>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</si>
  <si>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</si>
  <si>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</si>
  <si>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</si>
  <si>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</si>
  <si>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</si>
  <si>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</si>
  <si>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</si>
  <si>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</si>
  <si>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</si>
  <si>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</si>
  <si>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</si>
  <si>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</si>
  <si>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</si>
  <si>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</si>
  <si>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</si>
  <si>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</si>
  <si>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</si>
  <si>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</si>
  <si>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</si>
  <si>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</si>
  <si>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</si>
  <si>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</si>
  <si>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</si>
  <si>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</si>
  <si>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</si>
  <si>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</si>
  <si>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</si>
  <si>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</si>
  <si>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</si>
  <si>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</si>
  <si>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</si>
  <si>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</si>
  <si>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</si>
  <si>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</si>
  <si>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</si>
  <si>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</si>
  <si>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</si>
  <si>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</si>
  <si>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</si>
  <si>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</si>
  <si>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</si>
  <si>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</si>
  <si>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</si>
  <si>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</si>
  <si>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</si>
  <si>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</si>
  <si>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</si>
  <si>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</si>
  <si>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</si>
  <si>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</si>
  <si>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</si>
  <si>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</si>
  <si>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</si>
  <si>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</si>
  <si>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</si>
  <si>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</si>
  <si>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</si>
  <si>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</si>
  <si>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</si>
  <si>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</si>
  <si>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</si>
  <si>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</si>
  <si>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</si>
  <si>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</si>
  <si>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</si>
  <si>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</si>
  <si>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</si>
  <si>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</si>
  <si>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</si>
  <si>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</si>
  <si>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</si>
  <si>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</si>
  <si>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</si>
  <si>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</si>
  <si>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</si>
  <si>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</si>
  <si>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</si>
  <si>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</si>
  <si>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</si>
  <si>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</si>
  <si>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</si>
  <si>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</si>
  <si>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</si>
  <si>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</si>
  <si>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</si>
  <si>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</si>
  <si>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</si>
  <si>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</si>
  <si>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</si>
  <si>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</si>
  <si>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</si>
  <si>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</si>
  <si>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</si>
  <si>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</si>
  <si>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</si>
  <si>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</si>
  <si>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</si>
  <si>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</si>
  <si>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</si>
  <si>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</si>
  <si>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</si>
  <si>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</si>
  <si>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</si>
  <si>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</si>
  <si>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</si>
  <si>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</si>
  <si>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</si>
  <si>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</si>
  <si>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</si>
  <si>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</si>
  <si>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</si>
  <si>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</si>
  <si>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</si>
  <si>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</si>
  <si>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</si>
  <si>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</si>
  <si>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</si>
  <si>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</si>
  <si>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</si>
  <si>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</si>
  <si>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</si>
  <si>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</si>
  <si>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</si>
  <si>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</si>
  <si>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</si>
  <si>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</si>
  <si>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</si>
  <si>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</si>
  <si>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</si>
  <si>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</si>
  <si>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</si>
  <si>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</si>
  <si>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</si>
  <si>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</si>
  <si>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</si>
  <si>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</si>
  <si>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</si>
  <si>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</si>
  <si>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</si>
  <si>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</si>
  <si>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</si>
  <si>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</si>
  <si>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</si>
  <si>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</si>
  <si>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</si>
  <si>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</si>
  <si>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</si>
  <si>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</si>
  <si>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</si>
  <si>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</si>
  <si>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</si>
  <si>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</si>
  <si>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</si>
  <si>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</si>
  <si>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</si>
  <si>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</si>
  <si>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</si>
  <si>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</si>
  <si>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</si>
  <si>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</si>
  <si>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</si>
  <si>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</si>
  <si>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</si>
  <si>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</si>
  <si>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</si>
  <si>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</si>
  <si>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</si>
  <si>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</si>
  <si>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</si>
  <si>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</si>
  <si>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</si>
  <si>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</si>
  <si>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</si>
  <si>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</si>
  <si>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</si>
  <si>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</si>
  <si>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</si>
  <si>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</si>
  <si>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</si>
  <si>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</si>
  <si>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</si>
  <si>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</si>
  <si>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</si>
  <si>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</si>
  <si>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</si>
  <si>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</si>
  <si>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</si>
  <si>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</si>
  <si>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</si>
  <si>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</si>
  <si>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</si>
  <si>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</si>
  <si>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</si>
  <si>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</si>
  <si>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</si>
  <si>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</si>
  <si>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</si>
  <si>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</si>
  <si>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</si>
  <si>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</si>
  <si>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</si>
  <si>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</si>
  <si>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</si>
  <si>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</si>
  <si>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</si>
  <si>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</si>
  <si>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</si>
  <si>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</si>
  <si>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</si>
  <si>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</si>
  <si>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</si>
  <si>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</si>
  <si>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</si>
  <si>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</si>
  <si>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</si>
  <si>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</si>
  <si>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</si>
  <si>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</si>
  <si>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</si>
  <si>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</si>
  <si>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</si>
  <si>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</si>
  <si>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</si>
  <si>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</si>
  <si>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</si>
  <si>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</si>
  <si>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</si>
  <si>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</si>
  <si>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</si>
  <si>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</si>
  <si>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</si>
  <si>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</si>
  <si>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</si>
  <si>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</si>
  <si>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</si>
  <si>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</si>
  <si>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</si>
  <si>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</si>
  <si>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</si>
  <si>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</si>
  <si>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</si>
  <si>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</si>
  <si>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</si>
  <si>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</si>
  <si>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</si>
  <si>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</si>
  <si>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</si>
  <si>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</si>
  <si>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</si>
  <si>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</si>
  <si>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</si>
  <si>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</si>
  <si>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</si>
  <si>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</si>
  <si>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</si>
  <si>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</si>
  <si>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</si>
  <si>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</si>
  <si>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</si>
  <si>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</si>
  <si>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</si>
  <si>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</si>
  <si>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</si>
  <si>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</si>
  <si>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</si>
  <si>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</si>
  <si>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</si>
  <si>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</si>
  <si>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</si>
  <si>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</si>
  <si>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</si>
  <si>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</si>
  <si>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</si>
  <si>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</si>
  <si>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</si>
  <si>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</si>
  <si>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</si>
  <si>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</si>
  <si>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</si>
  <si>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</si>
  <si>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</si>
  <si>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</si>
  <si>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</si>
  <si>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</si>
  <si>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</si>
  <si>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</si>
  <si>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</si>
  <si>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</si>
  <si>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</si>
  <si>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</si>
  <si>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</si>
  <si>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</si>
  <si>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</si>
  <si>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</si>
  <si>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</si>
  <si>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</si>
  <si>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</si>
  <si>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</si>
  <si>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</si>
  <si>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</si>
  <si>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</si>
  <si>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</si>
  <si>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</si>
  <si>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</si>
  <si>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</si>
  <si>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</si>
  <si>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</si>
  <si>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</si>
  <si>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</si>
  <si>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</si>
  <si>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</si>
  <si>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</si>
  <si>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</si>
  <si>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</si>
  <si>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</si>
  <si>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</si>
  <si>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</si>
  <si>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</si>
  <si>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</si>
  <si>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</si>
  <si>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</si>
  <si>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</si>
  <si>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</si>
  <si>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</si>
  <si>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</si>
  <si>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</si>
  <si>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</si>
  <si>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</si>
  <si>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</si>
  <si>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</si>
  <si>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</si>
  <si>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</si>
  <si>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</si>
  <si>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</si>
  <si>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</si>
  <si>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</si>
  <si>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</si>
  <si>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</si>
  <si>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</si>
  <si>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</si>
  <si>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</si>
  <si>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</si>
  <si>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</si>
  <si>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</si>
  <si>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</si>
  <si>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</si>
  <si>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</si>
  <si>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</si>
  <si>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</si>
  <si>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</si>
  <si>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</si>
  <si>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</si>
  <si>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</si>
  <si>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</si>
  <si>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</si>
  <si>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</si>
  <si>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</si>
  <si>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</si>
  <si>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</si>
  <si>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</si>
  <si>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</si>
  <si>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</si>
  <si>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</si>
  <si>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</si>
  <si>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</si>
  <si>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</si>
  <si>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</si>
  <si>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</si>
  <si>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</si>
  <si>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</si>
  <si>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</si>
  <si>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</si>
  <si>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</si>
  <si>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</si>
  <si>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</si>
  <si>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</si>
  <si>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</si>
  <si>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</si>
  <si>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</si>
  <si>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</si>
  <si>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</si>
  <si>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</si>
  <si>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</si>
  <si>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</si>
  <si>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</si>
  <si>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</si>
  <si>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</si>
  <si>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</si>
  <si>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</si>
  <si>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</si>
  <si>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</si>
  <si>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</si>
  <si>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</si>
  <si>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</si>
  <si>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</si>
  <si>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</si>
  <si>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</si>
  <si>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</si>
  <si>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</si>
  <si>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</si>
  <si>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</si>
  <si>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</si>
  <si>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</si>
  <si>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</si>
  <si>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</si>
  <si>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</si>
  <si>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</si>
  <si>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</si>
  <si>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</si>
  <si>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</si>
  <si>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</si>
  <si>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</si>
  <si>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</si>
  <si>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</si>
  <si>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</si>
  <si>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</si>
  <si>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</si>
  <si>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</si>
  <si>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</si>
  <si>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</si>
  <si>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</si>
  <si>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</si>
  <si>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</si>
  <si>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</si>
  <si>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</si>
  <si>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</si>
  <si>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</si>
  <si>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</si>
  <si>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</si>
  <si>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</si>
  <si>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</si>
  <si>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</si>
  <si>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</si>
  <si>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</si>
  <si>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</si>
  <si>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</si>
  <si>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</si>
  <si>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</si>
  <si>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</si>
  <si>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</si>
  <si>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</si>
  <si>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</si>
  <si>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</si>
  <si>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</si>
  <si>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</si>
  <si>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</si>
  <si>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</si>
  <si>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</si>
  <si>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</si>
  <si>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</si>
  <si>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</si>
  <si>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</si>
  <si>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</si>
  <si>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</si>
  <si>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</si>
  <si>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</si>
  <si>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</si>
  <si>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</si>
  <si>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</si>
  <si>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</si>
  <si>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</si>
  <si>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</si>
  <si>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</si>
  <si>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</si>
  <si>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</si>
  <si>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</si>
  <si>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</si>
  <si>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</si>
  <si>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</si>
  <si>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</si>
  <si>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</si>
  <si>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</si>
  <si>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</si>
  <si>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</si>
  <si>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</si>
  <si>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</si>
  <si>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</si>
  <si>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</si>
  <si>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</si>
  <si>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</si>
  <si>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</si>
  <si>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</si>
  <si>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</si>
  <si>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</si>
  <si>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</si>
  <si>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</si>
  <si>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</si>
  <si>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</si>
  <si>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</si>
  <si>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</si>
  <si>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</si>
  <si>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</si>
  <si>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</si>
  <si>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</si>
  <si>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</si>
  <si>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</si>
  <si>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</si>
  <si>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</si>
  <si>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</si>
  <si>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</si>
  <si>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</si>
  <si>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</si>
  <si>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</si>
  <si>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</si>
  <si>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</si>
  <si>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</si>
  <si>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</si>
  <si>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</si>
  <si>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</si>
  <si>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</si>
  <si>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</si>
  <si>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</si>
  <si>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</si>
  <si>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</si>
  <si>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</si>
  <si>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</si>
  <si>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</si>
  <si>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</si>
  <si>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</si>
  <si>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</si>
  <si>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</si>
  <si>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</si>
  <si>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</si>
  <si>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</si>
  <si>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</si>
  <si>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</si>
  <si>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</si>
  <si>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</si>
  <si>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</si>
  <si>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</si>
  <si>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</si>
  <si>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</si>
  <si>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</si>
  <si>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</si>
  <si>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</si>
  <si>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</si>
  <si>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</si>
  <si>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</si>
  <si>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</si>
  <si>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</si>
  <si>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</si>
  <si>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</si>
  <si>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</si>
  <si>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</si>
  <si>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</si>
  <si>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</si>
  <si>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</si>
  <si>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</si>
  <si>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</si>
  <si>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</si>
  <si>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</si>
  <si>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</si>
  <si>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</si>
  <si>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</si>
  <si>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</si>
  <si>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</si>
  <si>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</si>
  <si>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</si>
  <si>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</si>
  <si>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</si>
  <si>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</si>
  <si>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</si>
  <si>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</si>
  <si>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</si>
  <si>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</si>
  <si>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</si>
  <si>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</si>
  <si>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</si>
  <si>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</si>
  <si>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</si>
  <si>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</si>
  <si>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</si>
  <si>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</si>
  <si>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</si>
  <si>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</si>
  <si>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</si>
  <si>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</si>
  <si>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</si>
  <si>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</si>
  <si>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</si>
  <si>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</si>
  <si>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</si>
  <si>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</si>
  <si>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</si>
  <si>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</si>
  <si>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</si>
  <si>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</si>
  <si>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</si>
  <si>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</si>
  <si>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</si>
  <si>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</si>
  <si>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</si>
  <si>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</si>
  <si>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</si>
  <si>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</si>
  <si>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</si>
  <si>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</si>
  <si>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</si>
  <si>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</si>
  <si>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</si>
  <si>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</si>
  <si>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</si>
  <si>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</si>
  <si>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</si>
  <si>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</si>
  <si>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</si>
  <si>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</si>
  <si>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</si>
  <si>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</si>
  <si>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</si>
  <si>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</si>
  <si>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</si>
  <si>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</si>
  <si>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</si>
  <si>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</si>
  <si>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</si>
  <si>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</si>
  <si>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</si>
  <si>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</si>
  <si>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</si>
  <si>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</si>
  <si>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</si>
  <si>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</si>
  <si>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</si>
  <si>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</si>
  <si>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</si>
  <si>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</si>
  <si>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</si>
  <si>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</si>
  <si>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</si>
  <si>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</si>
  <si>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</si>
  <si>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</si>
  <si>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</si>
  <si>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</si>
  <si>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</si>
  <si>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</si>
  <si>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</si>
  <si>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</si>
  <si>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</si>
  <si>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</si>
  <si>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</si>
  <si>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</si>
  <si>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</si>
  <si>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</si>
  <si>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</si>
  <si>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</si>
  <si>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</si>
  <si>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</si>
  <si>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</si>
  <si>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</si>
  <si>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</si>
  <si>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</si>
  <si>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</si>
  <si>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</si>
  <si>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</si>
  <si>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</si>
  <si>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</si>
  <si>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</si>
  <si>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</si>
  <si>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</si>
  <si>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</si>
  <si>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</si>
  <si>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</si>
  <si>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</si>
  <si>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</si>
  <si>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</si>
  <si>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</si>
  <si>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</si>
  <si>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</si>
  <si>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</si>
  <si>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</si>
  <si>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</si>
  <si>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</si>
  <si>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</si>
  <si>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</si>
  <si>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</si>
  <si>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</si>
  <si>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</si>
  <si>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</si>
  <si>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</si>
  <si>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</si>
  <si>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</si>
  <si>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</si>
  <si>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</si>
  <si>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</si>
  <si>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</si>
  <si>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</si>
  <si>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</si>
  <si>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</si>
  <si>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</si>
  <si>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</si>
  <si>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</si>
  <si>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</si>
  <si>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</si>
  <si>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</si>
  <si>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</si>
  <si>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</si>
  <si>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</si>
  <si>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</si>
  <si>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</si>
  <si>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</si>
  <si>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</si>
  <si>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</si>
  <si>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</si>
  <si>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</si>
  <si>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</si>
  <si>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</si>
  <si>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</si>
  <si>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</si>
  <si>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</si>
  <si>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</si>
  <si>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</si>
  <si>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</si>
  <si>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</si>
  <si>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</si>
  <si>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</si>
  <si>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</si>
  <si>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</si>
  <si>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</si>
  <si>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</si>
  <si>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</si>
  <si>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</si>
  <si>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</si>
  <si>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</si>
  <si>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</si>
  <si>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</si>
  <si>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</si>
  <si>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</si>
  <si>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</si>
  <si>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</si>
  <si>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</si>
  <si>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</si>
  <si>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</si>
  <si>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</si>
  <si>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</si>
  <si>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</si>
  <si>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</si>
  <si>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</si>
  <si>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</si>
  <si>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</si>
  <si>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</si>
  <si>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</si>
  <si>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</si>
  <si>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</si>
  <si>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</si>
  <si>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</si>
  <si>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</si>
  <si>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</si>
  <si>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</si>
  <si>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</si>
  <si>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</si>
  <si>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</si>
  <si>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</si>
  <si>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</si>
  <si>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</si>
  <si>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</si>
  <si>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</si>
  <si>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</si>
  <si>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</si>
  <si>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</si>
  <si>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</si>
  <si>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</si>
  <si>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</si>
  <si>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</si>
  <si>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</si>
  <si>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</si>
  <si>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</si>
  <si>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</si>
  <si>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</si>
  <si>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</si>
  <si>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</si>
  <si>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</si>
  <si>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</si>
  <si>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</si>
  <si>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</si>
  <si>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</si>
  <si>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</si>
  <si>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</si>
  <si>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</si>
  <si>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</si>
  <si>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</si>
  <si>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</si>
  <si>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</si>
  <si>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</si>
  <si>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</si>
  <si>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</si>
  <si>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</si>
  <si>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</si>
  <si>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</si>
  <si>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</si>
  <si>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</si>
  <si>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</si>
  <si>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</si>
  <si>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</si>
  <si>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</si>
  <si>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</si>
  <si>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</si>
  <si>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</si>
  <si>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</si>
  <si>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</si>
  <si>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</si>
  <si>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</si>
  <si>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</si>
  <si>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</si>
  <si>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</si>
  <si>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</si>
  <si>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</si>
  <si>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</si>
  <si>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</si>
  <si>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</si>
  <si>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</si>
  <si>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</si>
  <si>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</si>
  <si>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</si>
  <si>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</si>
  <si>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</si>
  <si>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</si>
  <si>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</si>
  <si>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</si>
  <si>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</si>
  <si>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</si>
  <si>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</si>
  <si>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</si>
  <si>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</si>
  <si>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</si>
  <si>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</si>
  <si>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</si>
  <si>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</si>
  <si>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</si>
  <si>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</si>
  <si>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</si>
  <si>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</si>
  <si>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</si>
  <si>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</si>
  <si>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</si>
  <si>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</si>
  <si>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</si>
  <si>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</si>
  <si>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</si>
  <si>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</si>
  <si>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</si>
  <si>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</si>
  <si>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</si>
  <si>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</si>
  <si>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</si>
  <si>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</si>
  <si>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</si>
  <si>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</si>
  <si>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</si>
  <si>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</si>
  <si>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</si>
  <si>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</si>
  <si>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</si>
  <si>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</si>
  <si>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</si>
  <si>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</si>
  <si>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</si>
  <si>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</si>
  <si>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</si>
  <si>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</si>
  <si>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</si>
  <si>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</si>
  <si>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</si>
  <si>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</si>
  <si>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</si>
  <si>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</si>
  <si>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</si>
  <si>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</si>
  <si>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</si>
  <si>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</si>
  <si>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</si>
  <si>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</si>
  <si>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</si>
  <si>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</si>
  <si>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</si>
  <si>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</si>
  <si>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</si>
  <si>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</si>
  <si>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</si>
  <si>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</si>
  <si>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</si>
  <si>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</si>
  <si>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</si>
  <si>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</si>
  <si>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</si>
  <si>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</si>
  <si>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</si>
  <si>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</si>
  <si>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</si>
  <si>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</si>
  <si>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</si>
  <si>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</si>
  <si>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</si>
  <si>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</si>
  <si>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</si>
  <si>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</si>
  <si>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</si>
  <si>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</si>
  <si>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</si>
  <si>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</si>
  <si>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</si>
  <si>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</si>
  <si>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</si>
  <si>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</si>
  <si>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</si>
  <si>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</si>
  <si>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</si>
  <si>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</si>
  <si>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</si>
  <si>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</si>
  <si>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</si>
  <si>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</si>
  <si>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</si>
  <si>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</si>
  <si>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</si>
  <si>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</si>
  <si>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</si>
  <si>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</si>
  <si>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</si>
  <si>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</si>
  <si>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</si>
  <si>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</si>
  <si>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</si>
  <si>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</si>
  <si>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</si>
  <si>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</si>
  <si>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</si>
  <si>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</si>
  <si>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</si>
  <si>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</si>
  <si>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</si>
  <si>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</si>
  <si>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</si>
  <si>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</si>
  <si>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</si>
  <si>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</si>
  <si>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</si>
  <si>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</si>
  <si>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</si>
  <si>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</si>
  <si>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</si>
  <si>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</si>
  <si>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</si>
  <si>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</si>
  <si>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</si>
  <si>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</si>
  <si>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</si>
  <si>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</si>
  <si>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</si>
  <si>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</si>
  <si>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</si>
  <si>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</si>
  <si>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</si>
  <si>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</si>
  <si>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</si>
  <si>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</si>
  <si>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</si>
  <si>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</si>
  <si>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</si>
  <si>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</si>
  <si>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</si>
  <si>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</si>
  <si>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</si>
  <si>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</si>
  <si>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</si>
  <si>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</si>
  <si>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</si>
  <si>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</si>
  <si>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</si>
  <si>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</si>
  <si>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</si>
  <si>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</si>
  <si>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</si>
  <si>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</si>
  <si>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</si>
  <si>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</si>
  <si>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</si>
  <si>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</si>
  <si>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</si>
  <si>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</si>
  <si>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</si>
  <si>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</si>
  <si>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</si>
  <si>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</si>
  <si>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</si>
  <si>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</si>
  <si>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</si>
  <si>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</si>
  <si>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</si>
  <si>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</si>
  <si>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</si>
  <si>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</si>
  <si>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</si>
  <si>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</si>
  <si>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</si>
  <si>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</si>
  <si>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</si>
  <si>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</si>
  <si>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</si>
  <si>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</si>
  <si>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</si>
  <si>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</si>
  <si>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</si>
  <si>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</si>
  <si>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</si>
  <si>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</si>
  <si>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</si>
  <si>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</si>
  <si>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</si>
  <si>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</si>
  <si>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</si>
  <si>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</si>
  <si>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</si>
  <si>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</si>
  <si>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</si>
  <si>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</si>
  <si>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</si>
  <si>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</si>
  <si>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</si>
  <si>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</si>
  <si>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</si>
  <si>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</si>
  <si>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</si>
  <si>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</si>
  <si>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</si>
  <si>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</si>
  <si>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</si>
  <si>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</si>
  <si>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</si>
  <si>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</si>
  <si>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</si>
  <si>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</si>
  <si>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</si>
  <si>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</si>
  <si>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</si>
  <si>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</si>
  <si>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</si>
  <si>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</si>
  <si>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</si>
  <si>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</si>
  <si>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</si>
  <si>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</si>
  <si>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</si>
  <si>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</si>
  <si>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</si>
  <si>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</si>
  <si>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</si>
  <si>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</si>
  <si>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</si>
  <si>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</si>
  <si>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</si>
  <si>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</si>
  <si>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</si>
  <si>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</si>
  <si>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</si>
  <si>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</si>
  <si>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</si>
  <si>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</si>
  <si>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</si>
  <si>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</si>
  <si>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</si>
  <si>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</si>
  <si>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</si>
  <si>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</si>
  <si>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</si>
  <si>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</si>
  <si>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</si>
  <si>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</si>
  <si>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</si>
  <si>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</si>
  <si>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</si>
  <si>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</si>
  <si>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</si>
  <si>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</si>
  <si>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</si>
  <si>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</si>
  <si>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</si>
  <si>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</si>
  <si>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</si>
  <si>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</si>
  <si>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</si>
  <si>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</si>
  <si>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</si>
  <si>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</si>
  <si>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</si>
  <si>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</si>
  <si>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</si>
  <si>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</si>
  <si>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</si>
  <si>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</si>
  <si>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</si>
  <si>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</si>
  <si>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</si>
  <si>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</si>
  <si>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</si>
  <si>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</si>
  <si>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</si>
  <si>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</si>
  <si>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</si>
  <si>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</si>
  <si>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</si>
  <si>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</si>
  <si>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</si>
  <si>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</si>
  <si>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</si>
  <si>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</si>
  <si>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</si>
  <si>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</si>
  <si>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</si>
  <si>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</si>
  <si>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</si>
  <si>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</si>
  <si>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</si>
  <si>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</si>
  <si>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</si>
  <si>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</si>
  <si>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</si>
  <si>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</si>
  <si>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</si>
  <si>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</si>
  <si>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</si>
  <si>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</si>
  <si>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</si>
  <si>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</si>
  <si>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</si>
  <si>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</si>
  <si>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</si>
  <si>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</si>
  <si>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</si>
  <si>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</si>
  <si>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</si>
  <si>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</si>
  <si>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</si>
  <si>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</si>
  <si>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</si>
  <si>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</si>
  <si>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</si>
  <si>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</si>
  <si>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</si>
  <si>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</si>
  <si>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</si>
  <si>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</si>
  <si>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</si>
  <si>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</si>
  <si>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</si>
  <si>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</si>
  <si>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</si>
  <si>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</si>
  <si>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</si>
  <si>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</si>
  <si>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</si>
  <si>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</si>
  <si>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</si>
  <si>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</si>
  <si>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</si>
  <si>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</si>
  <si>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</si>
  <si>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</si>
  <si>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</si>
  <si>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</si>
  <si>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</si>
  <si>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</si>
  <si>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</si>
  <si>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</si>
  <si>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</si>
  <si>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</si>
  <si>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</si>
  <si>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</si>
  <si>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</si>
  <si>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</si>
  <si>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</si>
  <si>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</si>
  <si>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</si>
  <si>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</si>
  <si>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</si>
  <si>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</si>
  <si>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</si>
  <si>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</si>
  <si>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</si>
  <si>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</si>
  <si>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</si>
  <si>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</si>
  <si>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</si>
  <si>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</si>
  <si>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</si>
  <si>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</si>
  <si>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</si>
  <si>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</si>
  <si>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</si>
  <si>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</si>
  <si>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</si>
  <si>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</si>
  <si>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</si>
  <si>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</si>
  <si>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</si>
  <si>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</si>
  <si>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</si>
  <si>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</si>
  <si>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</si>
  <si>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</si>
  <si>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</si>
  <si>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</si>
  <si>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</si>
  <si>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</si>
  <si>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</si>
  <si>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</si>
  <si>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</si>
  <si>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</si>
  <si>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</si>
  <si>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</si>
  <si>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</si>
  <si>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</si>
  <si>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</si>
  <si>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</si>
  <si>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</si>
  <si>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</si>
  <si>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</si>
  <si>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</si>
  <si>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</si>
  <si>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</si>
  <si>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</si>
  <si>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</si>
  <si>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</si>
  <si>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</si>
  <si>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</si>
  <si>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</si>
  <si>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</si>
  <si>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</si>
  <si>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</si>
  <si>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</si>
  <si>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</si>
  <si>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</si>
  <si>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</si>
  <si>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</si>
  <si>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</si>
  <si>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</si>
  <si>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</si>
  <si>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</si>
  <si>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</si>
  <si>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</si>
  <si>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</si>
  <si>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</si>
  <si>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</si>
  <si>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</si>
  <si>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</si>
  <si>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</si>
  <si>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</si>
  <si>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</si>
  <si>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</si>
  <si>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</si>
  <si>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</si>
  <si>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</si>
  <si>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</si>
  <si>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</si>
  <si>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</si>
  <si>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</si>
  <si>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</si>
  <si>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</si>
  <si>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</si>
  <si>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</si>
  <si>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</si>
  <si>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</si>
  <si>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</si>
  <si>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</si>
  <si>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</si>
  <si>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</si>
  <si>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</si>
  <si>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</si>
  <si>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</si>
  <si>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</si>
  <si>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</si>
  <si>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</si>
  <si>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</si>
  <si>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</si>
  <si>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</si>
  <si>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</si>
  <si>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</si>
  <si>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</si>
  <si>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</si>
  <si>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</si>
  <si>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</si>
  <si>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</si>
  <si>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</si>
  <si>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</si>
  <si>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</si>
  <si>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</si>
  <si>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</si>
  <si>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</si>
  <si>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</si>
  <si>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</si>
  <si>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</si>
  <si>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</si>
  <si>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</si>
  <si>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</si>
  <si>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</si>
  <si>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</si>
  <si>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</si>
  <si>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</si>
  <si>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</si>
  <si>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</si>
  <si>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</si>
  <si>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</si>
  <si>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</si>
  <si>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</si>
  <si>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</si>
  <si>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</si>
  <si>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</si>
  <si>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</si>
  <si>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</si>
  <si>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</si>
  <si>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</si>
  <si>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</si>
  <si>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</si>
  <si>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</si>
  <si>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</si>
  <si>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</si>
  <si>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</si>
  <si>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</si>
  <si>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</si>
  <si>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</si>
  <si>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</si>
  <si>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</si>
  <si>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</si>
  <si>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</si>
  <si>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</si>
  <si>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</si>
  <si>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</si>
  <si>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</si>
  <si>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</si>
  <si>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</si>
  <si>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</si>
  <si>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</si>
  <si>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</si>
  <si>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</si>
  <si>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</si>
  <si>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</si>
  <si>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</si>
  <si>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</si>
  <si>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</si>
  <si>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</si>
  <si>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</si>
  <si>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</si>
  <si>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</si>
  <si>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</si>
  <si>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</si>
  <si>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</si>
  <si>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</si>
  <si>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</si>
  <si>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</si>
  <si>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</si>
  <si>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</si>
  <si>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</si>
  <si>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</si>
  <si>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</si>
  <si>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</si>
  <si>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</si>
  <si>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</si>
  <si>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</si>
  <si>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</si>
  <si>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</si>
  <si>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</si>
  <si>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</si>
  <si>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</si>
  <si>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</si>
  <si>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</si>
  <si>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</si>
  <si>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</si>
  <si>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</si>
  <si>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</si>
  <si>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</si>
  <si>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</si>
  <si>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</si>
  <si>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</si>
  <si>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</si>
  <si>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</si>
  <si>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</si>
  <si>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</si>
  <si>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</si>
  <si>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</si>
  <si>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</si>
  <si>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</si>
  <si>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</si>
  <si>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</si>
  <si>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</si>
  <si>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</si>
  <si>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</si>
  <si>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</si>
  <si>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</si>
  <si>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</si>
  <si>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</si>
  <si>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</si>
  <si>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</si>
  <si>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</si>
  <si>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</si>
  <si>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</si>
  <si>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</si>
  <si>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</si>
  <si>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</si>
  <si>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</si>
  <si>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</si>
  <si>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</si>
  <si>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</si>
  <si>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</si>
  <si>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</si>
  <si>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</si>
  <si>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</si>
  <si>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</si>
  <si>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</si>
  <si>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</si>
  <si>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</si>
  <si>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</si>
  <si>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</si>
  <si>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</si>
  <si>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</si>
  <si>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</si>
  <si>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</si>
  <si>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</si>
  <si>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</si>
  <si>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</si>
  <si>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</si>
  <si>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</si>
  <si>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</si>
  <si>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</si>
  <si>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</si>
  <si>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</si>
  <si>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</si>
  <si>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</si>
  <si>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</si>
  <si>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</si>
  <si>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</si>
  <si>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</si>
  <si>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</si>
  <si>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</si>
  <si>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</si>
  <si>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</si>
  <si>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</si>
  <si>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</si>
  <si>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</si>
  <si>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</si>
  <si>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</si>
  <si>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</si>
  <si>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</si>
  <si>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</si>
  <si>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</si>
  <si>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</si>
  <si>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</si>
  <si>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</si>
  <si>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</si>
  <si>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</si>
  <si>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</si>
  <si>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</si>
  <si>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</si>
  <si>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</si>
  <si>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</si>
  <si>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</si>
  <si>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</si>
  <si>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</si>
  <si>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</si>
  <si>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</si>
  <si>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</si>
  <si>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</si>
  <si>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</si>
  <si>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</si>
  <si>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</si>
  <si>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</si>
  <si>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</si>
  <si>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</si>
  <si>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</si>
  <si>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</si>
  <si>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</si>
  <si>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</si>
  <si>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</si>
  <si>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</si>
  <si>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</si>
  <si>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</si>
  <si>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</si>
  <si>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</si>
  <si>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</si>
  <si>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</si>
  <si>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</si>
  <si>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</si>
  <si>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</si>
  <si>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</si>
  <si>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</si>
  <si>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</si>
  <si>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</si>
  <si>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</si>
  <si>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</si>
  <si>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</si>
  <si>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</si>
  <si>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</si>
  <si>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</si>
  <si>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</si>
  <si>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</si>
  <si>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</si>
  <si>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</si>
  <si>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</si>
  <si>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</si>
  <si>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</si>
  <si>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</si>
  <si>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</si>
  <si>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</si>
  <si>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</si>
  <si>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</si>
  <si>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</si>
  <si>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</si>
  <si>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</si>
  <si>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</si>
  <si>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</si>
  <si>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</si>
  <si>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</si>
  <si>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</si>
  <si>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</si>
  <si>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</si>
  <si>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</si>
  <si>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</si>
  <si>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</si>
  <si>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</si>
  <si>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</si>
  <si>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</si>
  <si>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</si>
  <si>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</si>
  <si>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</si>
  <si>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</si>
  <si>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</si>
  <si>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</si>
  <si>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</si>
  <si>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</si>
  <si>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</si>
  <si>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</si>
  <si>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</si>
  <si>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</si>
  <si>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</si>
  <si>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</si>
  <si>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</si>
  <si>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</si>
  <si>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</si>
  <si>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</si>
  <si>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</si>
  <si>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</si>
  <si>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</si>
  <si>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</si>
  <si>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</si>
  <si>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</si>
  <si>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</si>
  <si>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</si>
  <si>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</si>
  <si>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</si>
  <si>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</si>
  <si>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</si>
  <si>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</si>
  <si>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</si>
  <si>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</si>
  <si>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</si>
  <si>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</si>
  <si>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</si>
  <si>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</si>
  <si>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</si>
  <si>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</si>
  <si>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</si>
  <si>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</si>
  <si>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</si>
  <si>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</si>
  <si>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</si>
  <si>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</si>
  <si>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</si>
  <si>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</si>
  <si>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</si>
  <si>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</si>
  <si>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</si>
  <si>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</si>
  <si>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</si>
  <si>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</si>
  <si>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</si>
  <si>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</si>
  <si>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</si>
  <si>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</si>
  <si>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</si>
  <si>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</si>
  <si>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</si>
  <si>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</si>
  <si>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</si>
  <si>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</si>
  <si>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</si>
  <si>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</si>
  <si>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</si>
  <si>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</si>
  <si>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</si>
  <si>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</si>
  <si>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</si>
  <si>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</si>
  <si>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</si>
  <si>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</si>
  <si>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</si>
  <si>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</si>
  <si>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</si>
  <si>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</si>
  <si>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</si>
  <si>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</si>
  <si>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</si>
  <si>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</si>
  <si>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</si>
  <si>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</si>
  <si>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</si>
  <si>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</si>
  <si>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</si>
  <si>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</si>
  <si>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</si>
  <si>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</si>
  <si>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</si>
  <si>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</si>
  <si>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</si>
  <si>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</si>
  <si>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</si>
  <si>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</si>
  <si>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</si>
  <si>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</si>
  <si>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</si>
  <si>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</si>
  <si>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</si>
  <si>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</si>
  <si>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</si>
  <si>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</si>
  <si>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</si>
  <si>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</si>
  <si>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</si>
  <si>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</si>
  <si>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</si>
  <si>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</si>
  <si>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</si>
  <si>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</si>
  <si>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</si>
  <si>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</si>
  <si>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</si>
  <si>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</si>
  <si>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</si>
  <si>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</si>
  <si>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</si>
  <si>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</si>
  <si>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</si>
  <si>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</si>
  <si>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</si>
  <si>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</si>
  <si>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</si>
  <si>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</si>
  <si>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</si>
  <si>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</si>
  <si>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</si>
  <si>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</si>
  <si>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</si>
  <si>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</si>
  <si>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</si>
  <si>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</si>
  <si>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</si>
  <si>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</si>
  <si>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</si>
  <si>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</si>
  <si>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</si>
  <si>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</si>
  <si>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</si>
  <si>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</si>
  <si>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</si>
  <si>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</si>
  <si>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</si>
  <si>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</si>
  <si>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</si>
  <si>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</si>
  <si>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</si>
  <si>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</si>
  <si>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</si>
  <si>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</si>
  <si>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</si>
  <si>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</si>
  <si>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</si>
  <si>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</si>
  <si>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</si>
  <si>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</si>
  <si>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</si>
  <si>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</si>
  <si>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</si>
  <si>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</si>
  <si>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</si>
  <si>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</si>
  <si>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</si>
  <si>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</si>
  <si>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</si>
  <si>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</si>
  <si>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</si>
  <si>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</si>
  <si>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</si>
  <si>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</si>
  <si>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</si>
  <si>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</si>
  <si>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</si>
  <si>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</si>
  <si>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</si>
  <si>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</si>
  <si>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</si>
  <si>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</si>
  <si>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</si>
  <si>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</si>
  <si>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</si>
  <si>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</si>
  <si>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</si>
  <si>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</si>
  <si>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</si>
  <si>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</si>
  <si>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</si>
  <si>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</si>
  <si>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</si>
  <si>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</si>
  <si>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</si>
  <si>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</si>
  <si>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</si>
  <si>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</si>
  <si>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</si>
  <si>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</si>
  <si>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</si>
  <si>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</si>
  <si>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</si>
  <si>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</si>
  <si>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</si>
  <si>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</si>
  <si>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</si>
  <si>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</si>
  <si>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</si>
  <si>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</si>
  <si>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</si>
  <si>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</si>
  <si>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</si>
  <si>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</si>
  <si>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</si>
  <si>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</si>
  <si>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</si>
  <si>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</si>
  <si>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</si>
  <si>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</si>
  <si>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</si>
  <si>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</si>
  <si>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</si>
  <si>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</si>
  <si>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</si>
  <si>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</si>
  <si>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</si>
  <si>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</si>
  <si>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</si>
  <si>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</si>
  <si>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</si>
  <si>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</si>
  <si>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</si>
  <si>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</si>
  <si>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</si>
  <si>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</si>
  <si>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</si>
  <si>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</si>
  <si>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</si>
  <si>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</si>
  <si>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</si>
  <si>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</si>
  <si>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</si>
  <si>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</si>
  <si>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</si>
  <si>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</si>
  <si>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</si>
  <si>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</si>
  <si>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</si>
  <si>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</si>
  <si>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</si>
  <si>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</si>
  <si>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</si>
  <si>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</si>
  <si>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</si>
  <si>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</si>
  <si>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</si>
  <si>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</si>
  <si>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</si>
  <si>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</si>
  <si>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</si>
  <si>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</si>
  <si>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</si>
  <si>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</si>
  <si>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</si>
  <si>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</si>
  <si>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</si>
  <si>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</si>
  <si>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</si>
  <si>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</si>
  <si>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</si>
  <si>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</si>
  <si>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</si>
  <si>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</si>
  <si>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</si>
  <si>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</si>
  <si>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</si>
  <si>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</si>
  <si>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</si>
  <si>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</si>
  <si>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</si>
  <si>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</si>
  <si>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</si>
  <si>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</si>
  <si>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</si>
  <si>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</si>
  <si>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</si>
  <si>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</si>
  <si>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</si>
  <si>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</si>
  <si>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</si>
  <si>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</si>
  <si>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</si>
  <si>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</si>
  <si>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</si>
  <si>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</si>
  <si>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</si>
  <si>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</si>
  <si>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</si>
  <si>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</si>
  <si>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</si>
  <si>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</si>
  <si>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</si>
  <si>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</si>
  <si>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</si>
  <si>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</si>
  <si>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</si>
  <si>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</si>
  <si>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</si>
  <si>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</si>
  <si>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</si>
  <si>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</si>
  <si>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</si>
  <si>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</si>
  <si>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</si>
  <si>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</si>
  <si>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</si>
  <si>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</si>
  <si>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</si>
  <si>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</si>
  <si>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</si>
  <si>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</si>
  <si>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</si>
  <si>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</si>
  <si>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</si>
  <si>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</si>
  <si>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</si>
  <si>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</si>
  <si>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</si>
  <si>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</si>
  <si>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</si>
  <si>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</si>
  <si>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</si>
  <si>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</si>
  <si>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</si>
  <si>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</si>
  <si>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</si>
  <si>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</si>
  <si>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</si>
  <si>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</si>
  <si>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</si>
  <si>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</si>
  <si>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</si>
  <si>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</si>
  <si>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</si>
  <si>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</si>
  <si>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</si>
  <si>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</si>
  <si>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</si>
  <si>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</si>
  <si>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</si>
  <si>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</si>
  <si>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</si>
  <si>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</si>
  <si>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</si>
  <si>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</si>
  <si>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</si>
  <si>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</si>
  <si>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</si>
  <si>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</si>
  <si>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</si>
  <si>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</si>
  <si>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</si>
  <si>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</si>
  <si>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</si>
  <si>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</si>
  <si>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</si>
  <si>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</si>
  <si>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</si>
  <si>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</si>
  <si>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</si>
  <si>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</si>
  <si>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</si>
  <si>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</si>
  <si>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</si>
  <si>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</si>
  <si>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</si>
  <si>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</si>
  <si>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</si>
  <si>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</si>
  <si>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</si>
  <si>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</si>
  <si>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</si>
  <si>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</si>
  <si>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</si>
  <si>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</si>
  <si>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</si>
  <si>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</si>
  <si>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</si>
  <si>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</si>
  <si>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</si>
  <si>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</si>
  <si>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</si>
  <si>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</si>
  <si>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</si>
  <si>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</si>
  <si>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</si>
  <si>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</si>
  <si>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</si>
  <si>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</si>
  <si>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</si>
  <si>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</si>
  <si>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</si>
  <si>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</si>
  <si>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</si>
  <si>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</si>
  <si>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</si>
  <si>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</si>
  <si>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</si>
  <si>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</si>
  <si>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</si>
  <si>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</si>
  <si>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</si>
  <si>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</si>
  <si>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</si>
  <si>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</si>
  <si>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</si>
  <si>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</si>
  <si>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</si>
  <si>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</si>
  <si>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</si>
  <si>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</si>
  <si>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</si>
  <si>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</si>
  <si>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</si>
  <si>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</si>
  <si>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</si>
  <si>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</si>
  <si>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</si>
  <si>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</si>
  <si>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</si>
  <si>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</si>
  <si>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</si>
  <si>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</si>
  <si>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</si>
  <si>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</si>
  <si>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</si>
  <si>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</si>
  <si>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</si>
  <si>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</si>
  <si>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</si>
  <si>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</si>
  <si>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</si>
  <si>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</si>
  <si>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</si>
  <si>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</si>
  <si>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</si>
  <si>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</si>
  <si>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</si>
  <si>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</si>
  <si>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</si>
  <si>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</si>
  <si>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</si>
  <si>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</si>
  <si>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</si>
  <si>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</si>
  <si>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</si>
  <si>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</si>
  <si>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</si>
  <si>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</si>
  <si>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</si>
  <si>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</si>
  <si>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</si>
  <si>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</si>
  <si>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</si>
  <si>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</si>
  <si>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</si>
  <si>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</si>
  <si>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</si>
  <si>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</si>
  <si>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</si>
  <si>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</si>
  <si>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</si>
  <si>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</si>
  <si>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</si>
  <si>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</si>
  <si>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</si>
  <si>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</si>
  <si>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</si>
  <si>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</si>
  <si>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</si>
  <si>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</si>
  <si>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</si>
  <si>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</si>
  <si>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</si>
  <si>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</si>
  <si>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</si>
  <si>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</si>
  <si>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</si>
  <si>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</si>
  <si>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</si>
  <si>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</si>
  <si>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</si>
  <si>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</si>
  <si>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</si>
  <si>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</si>
  <si>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</si>
  <si>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</si>
  <si>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</si>
  <si>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</si>
  <si>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</si>
  <si>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</si>
  <si>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</si>
  <si>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</si>
  <si>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</si>
  <si>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</si>
  <si>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</si>
  <si>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</si>
  <si>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</si>
  <si>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</si>
  <si>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</si>
  <si>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</si>
  <si>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</si>
  <si>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</si>
  <si>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</si>
  <si>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</si>
  <si>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</si>
  <si>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</si>
  <si>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</si>
  <si>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</si>
  <si>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</si>
  <si>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</si>
  <si>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</si>
  <si>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</si>
  <si>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</si>
  <si>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</si>
  <si>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</si>
  <si>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</si>
  <si>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</si>
  <si>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</si>
  <si>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</si>
  <si>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</si>
  <si>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</si>
  <si>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</si>
  <si>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</si>
  <si>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</si>
  <si>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</si>
  <si>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</si>
  <si>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</si>
  <si>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</si>
  <si>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</si>
  <si>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</si>
  <si>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</si>
  <si>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</si>
  <si>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</si>
  <si>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</si>
  <si>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</si>
  <si>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</si>
  <si>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</si>
  <si>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</si>
  <si>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</si>
  <si>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</si>
  <si>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</si>
  <si>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</si>
  <si>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</si>
  <si>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</si>
  <si>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</si>
  <si>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</si>
  <si>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</si>
  <si>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</si>
  <si>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</si>
  <si>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</si>
  <si>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</si>
  <si>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</si>
  <si>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</si>
  <si>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</si>
  <si>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</si>
  <si>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</si>
  <si>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</si>
  <si>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</si>
  <si>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</si>
  <si>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</si>
  <si>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</si>
  <si>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</si>
  <si>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</si>
  <si>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</si>
  <si>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</si>
  <si>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</si>
  <si>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</si>
  <si>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</si>
  <si>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</si>
  <si>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</si>
  <si>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</si>
  <si>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</si>
  <si>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</si>
  <si>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</si>
  <si>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</si>
  <si>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</si>
  <si>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</si>
  <si>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</si>
  <si>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</si>
  <si>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</si>
  <si>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</si>
  <si>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</si>
  <si>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</si>
  <si>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</si>
  <si>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</si>
  <si>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</si>
  <si>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</si>
  <si>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</si>
  <si>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</si>
  <si>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</si>
  <si>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</si>
  <si>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</si>
  <si>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</si>
  <si>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</si>
  <si>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</si>
  <si>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</si>
  <si>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</si>
  <si>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</si>
  <si>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</si>
  <si>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</si>
  <si>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</si>
  <si>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</si>
  <si>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</si>
  <si>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</si>
  <si>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</si>
  <si>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</si>
  <si>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</si>
  <si>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</si>
  <si>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</si>
  <si>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</si>
  <si>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</si>
  <si>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</si>
  <si>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</si>
  <si>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</si>
  <si>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</si>
  <si>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</si>
  <si>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</si>
  <si>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</si>
  <si>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</si>
  <si>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</si>
  <si>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</si>
  <si>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</si>
  <si>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</si>
  <si>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</si>
  <si>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</si>
  <si>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</si>
  <si>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</si>
  <si>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</si>
  <si>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</si>
  <si>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</si>
  <si>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</si>
  <si>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</si>
  <si>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</si>
  <si>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</si>
  <si>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</si>
  <si>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</si>
  <si>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</si>
  <si>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</si>
  <si>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</si>
  <si>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</si>
  <si>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</si>
  <si>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</si>
  <si>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</si>
  <si>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</si>
  <si>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</si>
  <si>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</si>
  <si>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</si>
  <si>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</si>
  <si>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</si>
  <si>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</si>
  <si>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</si>
  <si>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</si>
  <si>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</si>
  <si>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</si>
  <si>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</si>
  <si>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</si>
  <si>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</si>
  <si>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</si>
  <si>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</si>
  <si>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</si>
  <si>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</si>
  <si>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</si>
  <si>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</si>
  <si>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</si>
  <si>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</si>
  <si>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</si>
  <si>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</si>
  <si>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</si>
  <si>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</si>
  <si>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</si>
  <si>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</si>
  <si>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</si>
  <si>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</si>
  <si>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</si>
  <si>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</si>
  <si>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</si>
  <si>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</si>
  <si>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</si>
  <si>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</si>
  <si>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</si>
  <si>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</si>
  <si>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</si>
  <si>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</si>
  <si>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</si>
  <si>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</si>
  <si>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</si>
  <si>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</si>
  <si>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</si>
  <si>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</si>
  <si>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</si>
  <si>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</si>
  <si>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</si>
  <si>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</si>
  <si>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</si>
  <si>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</si>
  <si>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</si>
  <si>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</si>
  <si>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</si>
  <si>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</si>
  <si>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</si>
  <si>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</si>
  <si>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</si>
  <si>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</si>
  <si>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</si>
  <si>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</si>
  <si>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</si>
  <si>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</si>
  <si>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</si>
  <si>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</si>
  <si>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</si>
  <si>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</si>
  <si>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</si>
  <si>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</si>
  <si>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</si>
  <si>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</si>
  <si>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</si>
  <si>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</si>
  <si>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</si>
  <si>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</si>
  <si>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</si>
  <si>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</si>
  <si>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</si>
  <si>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</si>
  <si>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</si>
  <si>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</si>
  <si>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</si>
  <si>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</si>
  <si>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</si>
  <si>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</si>
  <si>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</si>
  <si>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</si>
  <si>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</si>
  <si>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</si>
  <si>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</si>
  <si>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</si>
  <si>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</si>
  <si>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</si>
  <si>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</si>
  <si>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</si>
  <si>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</si>
  <si>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</si>
  <si>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</si>
  <si>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</si>
  <si>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</si>
  <si>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</si>
  <si>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</si>
  <si>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</si>
  <si>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</si>
  <si>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</si>
  <si>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</si>
  <si>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</si>
  <si>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</si>
  <si>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</si>
  <si>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</si>
  <si>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</si>
  <si>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</si>
  <si>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</si>
  <si>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</si>
  <si>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</si>
  <si>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</si>
  <si>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</si>
  <si>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</si>
  <si>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</si>
  <si>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</si>
  <si>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</si>
  <si>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</si>
  <si>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</si>
  <si>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</si>
  <si>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</si>
  <si>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</si>
  <si>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</si>
  <si>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</si>
  <si>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</si>
  <si>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</si>
  <si>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</si>
  <si>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</si>
  <si>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</si>
  <si>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</si>
  <si>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</si>
  <si>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</si>
  <si>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</si>
  <si>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</si>
  <si>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</si>
  <si>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</si>
  <si>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</si>
  <si>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</si>
  <si>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</si>
  <si>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</si>
  <si>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</si>
  <si>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</si>
  <si>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</si>
  <si>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</si>
  <si>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</si>
  <si>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</si>
  <si>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</si>
  <si>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</si>
  <si>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</si>
  <si>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</si>
  <si>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</si>
  <si>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</si>
  <si>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</si>
  <si>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</si>
  <si>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</si>
  <si>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</si>
  <si>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</si>
  <si>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</si>
  <si>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</si>
  <si>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</si>
  <si>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</si>
  <si>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</si>
  <si>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</si>
  <si>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</si>
  <si>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</si>
  <si>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</si>
  <si>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</si>
  <si>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</si>
  <si>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</si>
  <si>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</si>
  <si>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</si>
  <si>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</si>
  <si>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</si>
  <si>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</si>
  <si>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</si>
  <si>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</si>
  <si>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</si>
  <si>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</si>
  <si>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</si>
  <si>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</si>
  <si>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</si>
  <si>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</si>
  <si>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</si>
  <si>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</si>
  <si>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</si>
  <si>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</si>
  <si>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</si>
  <si>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</si>
  <si>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</si>
  <si>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</si>
  <si>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</si>
  <si>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</si>
  <si>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</si>
  <si>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</si>
  <si>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</si>
  <si>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</si>
  <si>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</si>
  <si>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</si>
  <si>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</si>
  <si>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</si>
  <si>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</si>
  <si>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</si>
  <si>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</si>
  <si>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</si>
  <si>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</si>
  <si>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</si>
  <si>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</si>
  <si>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</si>
  <si>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</si>
  <si>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</si>
  <si>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</si>
  <si>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</si>
  <si>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</si>
  <si>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</si>
  <si>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</si>
  <si>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</si>
  <si>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</si>
  <si>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</si>
  <si>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</si>
  <si>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</si>
  <si>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</si>
  <si>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</si>
  <si>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</si>
  <si>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</si>
  <si>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</si>
  <si>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</si>
  <si>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</si>
  <si>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</si>
  <si>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</si>
  <si>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</si>
  <si>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</si>
  <si>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</si>
  <si>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</si>
  <si>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</si>
  <si>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</si>
  <si>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</si>
  <si>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</si>
  <si>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</si>
  <si>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</si>
  <si>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</si>
  <si>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</si>
  <si>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</si>
  <si>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</si>
  <si>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</si>
  <si>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</si>
  <si>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</si>
  <si>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</si>
  <si>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</si>
  <si>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</si>
  <si>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</si>
  <si>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</si>
  <si>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</si>
  <si>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</si>
  <si>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</si>
  <si>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</si>
  <si>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</si>
  <si>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</si>
  <si>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</si>
  <si>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</si>
  <si>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</si>
  <si>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</si>
  <si>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</si>
  <si>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</si>
  <si>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</si>
  <si>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</si>
  <si>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</si>
  <si>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</si>
  <si>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</si>
  <si>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</si>
  <si>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</si>
  <si>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</si>
  <si>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</si>
  <si>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</si>
  <si>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</si>
  <si>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</si>
  <si>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</si>
  <si>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</si>
  <si>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</si>
  <si>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</si>
  <si>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</si>
  <si>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</si>
  <si>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</si>
  <si>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</si>
  <si>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</si>
  <si>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</si>
  <si>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</si>
  <si>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</si>
  <si>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</si>
  <si>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</si>
  <si>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</si>
  <si>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</si>
  <si>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</si>
  <si>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</si>
  <si>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</si>
  <si>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</si>
  <si>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</si>
  <si>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</si>
  <si>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</si>
  <si>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</si>
  <si>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</si>
  <si>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</si>
  <si>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</si>
  <si>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</si>
  <si>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</si>
  <si>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</si>
  <si>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</si>
  <si>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</si>
  <si>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</si>
  <si>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</si>
  <si>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</si>
  <si>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</si>
  <si>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</si>
  <si>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</si>
  <si>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</si>
  <si>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</si>
  <si>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</si>
  <si>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</si>
  <si>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</si>
  <si>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</si>
  <si>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</si>
  <si>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</si>
  <si>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</si>
  <si>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</si>
  <si>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</si>
  <si>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</si>
  <si>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</si>
  <si>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</si>
  <si>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</si>
  <si>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</si>
  <si>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</si>
  <si>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</si>
  <si>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</si>
  <si>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</si>
  <si>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</si>
  <si>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</si>
  <si>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</si>
  <si>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</si>
  <si>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</si>
  <si>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</si>
  <si>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</si>
  <si>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</si>
  <si>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</si>
  <si>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</si>
  <si>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</si>
  <si>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</si>
  <si>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</si>
  <si>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</si>
  <si>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</si>
  <si>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</si>
  <si>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</si>
  <si>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</si>
  <si>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</si>
  <si>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</si>
  <si>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</si>
  <si>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</si>
  <si>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</si>
  <si>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</si>
  <si>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</si>
  <si>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</si>
  <si>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</si>
  <si>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</si>
  <si>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</si>
  <si>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</si>
  <si>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</si>
  <si>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</si>
  <si>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</si>
  <si>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</si>
  <si>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</si>
  <si>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</si>
  <si>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</si>
  <si>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</si>
  <si>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</si>
  <si>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</si>
  <si>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</si>
  <si>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</si>
  <si>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</si>
  <si>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</si>
  <si>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</si>
  <si>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</si>
  <si>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</si>
  <si>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</si>
  <si>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</si>
  <si>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</si>
  <si>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</si>
  <si>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</si>
  <si>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</si>
  <si>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</si>
  <si>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</si>
  <si>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</si>
  <si>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</si>
  <si>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</si>
  <si>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</si>
  <si>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</si>
  <si>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</si>
  <si>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</si>
  <si>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</si>
  <si>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</si>
  <si>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</si>
  <si>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</si>
  <si>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</si>
  <si>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</si>
  <si>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</si>
  <si>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</si>
  <si>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</si>
  <si>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</si>
  <si>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</si>
  <si>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</si>
  <si>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</si>
  <si>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</si>
  <si>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</si>
  <si>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</si>
  <si>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</si>
  <si>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</si>
  <si>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</si>
  <si>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</si>
  <si>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</si>
  <si>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</si>
  <si>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</si>
  <si>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</si>
  <si>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</si>
  <si>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</si>
  <si>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</si>
  <si>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</si>
  <si>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</si>
  <si>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</si>
  <si>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</si>
  <si>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</si>
  <si>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</si>
  <si>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</si>
  <si>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</si>
  <si>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</si>
  <si>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</si>
  <si>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</si>
  <si>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</si>
  <si>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</si>
  <si>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</si>
  <si>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</si>
  <si>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</si>
  <si>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</si>
  <si>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</si>
  <si>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</si>
  <si>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</si>
  <si>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</si>
  <si>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</si>
  <si>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</si>
  <si>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</si>
  <si>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</si>
  <si>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</si>
  <si>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</si>
  <si>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</si>
  <si>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</si>
  <si>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</si>
  <si>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</si>
  <si>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</si>
  <si>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</si>
  <si>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</si>
  <si>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</si>
  <si>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</si>
  <si>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</si>
  <si>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</si>
  <si>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</si>
  <si>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</si>
  <si>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</si>
  <si>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</si>
  <si>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</si>
  <si>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</si>
  <si>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</si>
  <si>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</si>
  <si>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</si>
  <si>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</si>
  <si>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</si>
  <si>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</si>
  <si>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</si>
  <si>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</si>
  <si>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</si>
  <si>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</si>
  <si>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</si>
  <si>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</si>
  <si>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</si>
  <si>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</si>
  <si>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</si>
  <si>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</si>
  <si>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</si>
  <si>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</si>
  <si>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</si>
  <si>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</si>
  <si>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</si>
  <si>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</si>
  <si>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</si>
  <si>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</si>
  <si>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</si>
  <si>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</si>
  <si>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</si>
  <si>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</si>
  <si>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</si>
  <si>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</si>
  <si>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</si>
  <si>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</si>
  <si>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</si>
  <si>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</si>
  <si>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</si>
  <si>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</si>
  <si>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</si>
  <si>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</si>
  <si>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</si>
  <si>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</si>
  <si>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</si>
  <si>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</si>
  <si>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</si>
  <si>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</si>
  <si>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</si>
  <si>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</si>
  <si>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</si>
  <si>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</si>
  <si>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</si>
  <si>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</si>
  <si>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</si>
  <si>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</si>
  <si>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</si>
  <si>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</si>
  <si>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</si>
  <si>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</si>
  <si>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</si>
  <si>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</si>
  <si>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</si>
  <si>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</si>
  <si>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</si>
  <si>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</si>
  <si>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</si>
  <si>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</si>
  <si>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</si>
  <si>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</si>
  <si>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</si>
  <si>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</si>
  <si>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</si>
  <si>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</si>
  <si>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</si>
  <si>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</si>
  <si>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</si>
  <si>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</si>
  <si>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</si>
  <si>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</si>
  <si>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</si>
  <si>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</si>
  <si>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</si>
  <si>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</si>
  <si>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</si>
  <si>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</si>
  <si>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</si>
  <si>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</si>
  <si>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</si>
  <si>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</si>
  <si>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</si>
  <si>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</si>
  <si>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</si>
  <si>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</si>
  <si>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</si>
  <si>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</si>
  <si>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</si>
  <si>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</si>
  <si>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</si>
  <si>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</si>
  <si>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</si>
  <si>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</si>
  <si>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</si>
  <si>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</si>
  <si>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</si>
  <si>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</si>
  <si>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</si>
  <si>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</si>
  <si>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</si>
  <si>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</si>
  <si>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</si>
  <si>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</si>
  <si>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</si>
  <si>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</si>
  <si>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</si>
  <si>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</si>
  <si>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</si>
  <si>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</si>
  <si>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</si>
  <si>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</si>
  <si>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</si>
  <si>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</si>
  <si>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</si>
  <si>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</si>
  <si>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</si>
  <si>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</si>
  <si>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</si>
  <si>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</si>
  <si>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</si>
  <si>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</si>
  <si>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</si>
  <si>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</si>
  <si>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</si>
  <si>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</si>
  <si>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</si>
  <si>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</si>
  <si>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</si>
  <si>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</si>
  <si>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</si>
  <si>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</si>
  <si>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</si>
  <si>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</si>
  <si>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</si>
  <si>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</si>
  <si>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</si>
  <si>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</si>
  <si>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</si>
  <si>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</si>
  <si>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</si>
  <si>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</si>
  <si>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</si>
  <si>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</si>
  <si>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</si>
  <si>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</si>
  <si>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</si>
  <si>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</si>
  <si>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</si>
  <si>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</si>
  <si>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</si>
  <si>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</si>
  <si>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</si>
  <si>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</si>
  <si>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</si>
  <si>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</si>
  <si>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</si>
  <si>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</si>
  <si>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</si>
  <si>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</si>
  <si>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</si>
  <si>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</si>
  <si>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</si>
  <si>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</si>
  <si>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</si>
  <si>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</si>
  <si>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</si>
  <si>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</si>
  <si>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</si>
  <si>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</si>
  <si>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</si>
  <si>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</si>
  <si>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</si>
  <si>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</si>
  <si>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</si>
  <si>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</si>
  <si>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</si>
  <si>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</si>
  <si>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</si>
  <si>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</si>
  <si>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</si>
  <si>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</si>
  <si>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</si>
  <si>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</si>
  <si>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</si>
  <si>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</si>
  <si>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</si>
  <si>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</si>
  <si>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</si>
  <si>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</si>
  <si>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</si>
  <si>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</si>
  <si>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</si>
  <si>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</si>
  <si>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</si>
  <si>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</si>
  <si>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</si>
  <si>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</si>
  <si>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</si>
  <si>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</si>
  <si>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</si>
  <si>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</si>
  <si>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</si>
  <si>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</si>
  <si>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</si>
  <si>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</si>
  <si>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</si>
  <si>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</si>
  <si>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</si>
  <si>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</si>
  <si>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</si>
  <si>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</si>
  <si>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</si>
  <si>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</si>
  <si>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</si>
  <si>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</si>
  <si>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</si>
  <si>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</si>
  <si>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</si>
  <si>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</si>
  <si>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</si>
  <si>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</si>
  <si>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</si>
  <si>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</si>
  <si>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</si>
  <si>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</si>
  <si>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</si>
  <si>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</si>
  <si>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</si>
  <si>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</si>
  <si>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</si>
  <si>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</si>
  <si>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</si>
  <si>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</si>
  <si>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</si>
  <si>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</si>
  <si>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</si>
  <si>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</si>
  <si>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</si>
  <si>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</si>
  <si>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</si>
  <si>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</si>
  <si>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</si>
  <si>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</si>
  <si>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</si>
  <si>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</si>
  <si>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</si>
  <si>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</si>
  <si>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</si>
  <si>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</si>
  <si>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</si>
  <si>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</si>
  <si>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</si>
  <si>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</si>
  <si>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</si>
  <si>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</si>
  <si>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</si>
  <si>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</si>
  <si>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</si>
  <si>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</si>
  <si>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</si>
  <si>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</si>
  <si>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</si>
  <si>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</si>
  <si>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</si>
  <si>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</si>
  <si>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</si>
  <si>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</si>
  <si>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</si>
  <si>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</si>
  <si>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</si>
  <si>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</si>
  <si>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</si>
  <si>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</si>
  <si>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</si>
  <si>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</si>
  <si>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</si>
  <si>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</si>
  <si>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</si>
  <si>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</si>
  <si>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</si>
  <si>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</si>
  <si>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</si>
  <si>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</si>
  <si>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</si>
  <si>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</si>
  <si>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</si>
  <si>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</si>
  <si>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</si>
  <si>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</si>
  <si>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</si>
  <si>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</si>
  <si>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</si>
  <si>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</si>
  <si>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</si>
  <si>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</si>
  <si>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</si>
  <si>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</si>
  <si>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</si>
  <si>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</si>
  <si>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</si>
  <si>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</si>
  <si>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</si>
  <si>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</si>
  <si>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</si>
  <si>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</si>
  <si>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</si>
  <si>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</si>
  <si>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</si>
  <si>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</si>
  <si>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</si>
  <si>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</si>
  <si>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</si>
  <si>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</si>
  <si>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</si>
  <si>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</si>
  <si>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</si>
  <si>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</si>
  <si>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</si>
  <si>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</si>
  <si>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</si>
  <si>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</si>
  <si>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</si>
  <si>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</si>
  <si>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</si>
  <si>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</si>
  <si>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</si>
  <si>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</si>
  <si>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</si>
  <si>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</si>
  <si>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</si>
  <si>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</si>
  <si>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</si>
  <si>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</si>
  <si>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</si>
  <si>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</si>
  <si>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</si>
  <si>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</si>
  <si>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</si>
  <si>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</si>
  <si>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</si>
  <si>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</si>
  <si>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</si>
  <si>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</si>
  <si>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</si>
  <si>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</si>
  <si>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</si>
  <si>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</si>
  <si>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</si>
  <si>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</si>
  <si>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</si>
  <si>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</si>
  <si>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</si>
  <si>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</si>
  <si>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</si>
  <si>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</si>
  <si>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</si>
  <si>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</si>
  <si>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</si>
  <si>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</si>
  <si>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</si>
  <si>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</si>
  <si>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</si>
  <si>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</si>
  <si>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</si>
  <si>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</si>
  <si>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</si>
  <si>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</si>
  <si>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</si>
  <si>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</si>
  <si>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</si>
  <si>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</si>
  <si>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</si>
  <si>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</si>
  <si>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</si>
  <si>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</si>
  <si>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</si>
  <si>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</si>
  <si>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</si>
  <si>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</si>
  <si>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</si>
  <si>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</si>
  <si>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</si>
  <si>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</si>
  <si>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</si>
  <si>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</si>
  <si>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</si>
  <si>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</si>
  <si>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</si>
  <si>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</si>
  <si>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</si>
  <si>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</si>
  <si>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</si>
  <si>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</si>
  <si>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</si>
  <si>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</si>
  <si>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</si>
  <si>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</si>
  <si>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</si>
  <si>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</si>
  <si>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</si>
  <si>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</si>
  <si>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</si>
  <si>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</si>
  <si>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</si>
  <si>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</si>
  <si>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</si>
  <si>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</si>
  <si>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</si>
  <si>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</si>
  <si>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</si>
  <si>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</si>
  <si>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</si>
  <si>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</si>
  <si>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</si>
  <si>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</si>
  <si>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</si>
  <si>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</si>
  <si>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</si>
  <si>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</si>
  <si>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</si>
  <si>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</si>
  <si>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</si>
  <si>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</si>
  <si>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</si>
  <si>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</si>
  <si>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</si>
  <si>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</si>
  <si>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</si>
  <si>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</si>
  <si>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</si>
  <si>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</si>
  <si>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</si>
  <si>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</si>
  <si>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</si>
  <si>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</si>
  <si>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</si>
  <si>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</si>
  <si>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</si>
  <si>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</si>
  <si>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</si>
  <si>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</si>
  <si>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</si>
  <si>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</si>
  <si>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</si>
  <si>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</si>
  <si>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</si>
  <si>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</si>
  <si>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</si>
  <si>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</si>
  <si>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</si>
  <si>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</si>
  <si>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</si>
  <si>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</si>
  <si>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</si>
  <si>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</si>
  <si>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</si>
  <si>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</si>
  <si>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</si>
  <si>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</si>
  <si>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</si>
  <si>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</si>
  <si>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</si>
  <si>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</si>
  <si>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</si>
  <si>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</si>
  <si>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</si>
  <si>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</si>
  <si>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</si>
  <si>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</si>
  <si>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</si>
  <si>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</si>
  <si>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</si>
  <si>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</si>
  <si>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</si>
  <si>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</si>
  <si>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</si>
  <si>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</si>
  <si>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</si>
  <si>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</si>
  <si>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</si>
  <si>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</si>
  <si>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</si>
  <si>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</si>
  <si>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</si>
  <si>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</si>
  <si>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</si>
  <si>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</si>
  <si>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</si>
  <si>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</si>
  <si>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</si>
  <si>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</si>
  <si>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</si>
  <si>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</si>
  <si>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</si>
  <si>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</si>
  <si>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</si>
  <si>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</si>
  <si>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</si>
  <si>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</si>
  <si>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</si>
  <si>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</si>
  <si>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</si>
  <si>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</si>
  <si>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</si>
  <si>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</si>
  <si>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</si>
  <si>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</si>
  <si>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</si>
  <si>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</si>
  <si>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</si>
  <si>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</si>
  <si>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</si>
  <si>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</si>
  <si>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</si>
  <si>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</si>
  <si>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</si>
  <si>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</si>
  <si>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</si>
  <si>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</si>
  <si>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</si>
  <si>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</si>
  <si>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</si>
  <si>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</si>
  <si>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</si>
  <si>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</si>
  <si>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</si>
  <si>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</si>
  <si>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</si>
  <si>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</si>
  <si>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</si>
  <si>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</si>
  <si>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</si>
  <si>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</si>
  <si>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</si>
  <si>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</si>
  <si>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</si>
  <si>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</si>
  <si>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</si>
  <si>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</si>
  <si>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</si>
  <si>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</si>
  <si>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</si>
  <si>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</si>
  <si>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</si>
  <si>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</si>
  <si>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</si>
  <si>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</si>
  <si>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</si>
  <si>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</si>
  <si>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</si>
  <si>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</si>
  <si>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</si>
  <si>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</si>
  <si>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</si>
  <si>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</si>
  <si>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</si>
  <si>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</si>
  <si>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</si>
  <si>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</si>
  <si>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</si>
  <si>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</si>
  <si>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</si>
  <si>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</si>
  <si>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</si>
  <si>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</si>
  <si>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</si>
  <si>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</si>
  <si>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</si>
  <si>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</si>
  <si>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</si>
  <si>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</si>
  <si>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</si>
  <si>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</si>
  <si>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</si>
  <si>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</si>
  <si>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</si>
  <si>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</si>
  <si>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</si>
  <si>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</si>
  <si>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</si>
  <si>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</si>
  <si>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</si>
  <si>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</si>
  <si>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</si>
  <si>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</si>
  <si>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</si>
  <si>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</si>
  <si>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</si>
  <si>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</si>
  <si>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</si>
  <si>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</si>
  <si>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</si>
  <si>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</si>
  <si>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</si>
  <si>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</si>
  <si>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</si>
  <si>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</si>
  <si>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</si>
  <si>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</si>
  <si>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</si>
  <si>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</si>
  <si>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</si>
  <si>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</si>
  <si>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</si>
  <si>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</si>
  <si>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</si>
  <si>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</si>
  <si>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</si>
  <si>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</si>
  <si>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</si>
  <si>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</si>
  <si>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</si>
  <si>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</si>
  <si>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</si>
  <si>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</si>
  <si>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</si>
  <si>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</si>
  <si>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</si>
  <si>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</si>
  <si>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</si>
  <si>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</si>
  <si>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</si>
  <si>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</si>
  <si>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</si>
  <si>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</si>
  <si>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</si>
  <si>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</si>
  <si>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</si>
  <si>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</si>
  <si>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</si>
  <si>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</si>
  <si>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</si>
  <si>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</si>
  <si>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</si>
  <si>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</si>
  <si>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</si>
  <si>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</si>
  <si>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</si>
  <si>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</si>
  <si>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</si>
  <si>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</si>
  <si>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</si>
  <si>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</si>
  <si>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</si>
  <si>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</si>
  <si>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</si>
  <si>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</si>
  <si>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</si>
  <si>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</si>
  <si>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</si>
  <si>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</si>
  <si>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</si>
  <si>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</si>
  <si>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</si>
  <si>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</si>
  <si>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</si>
  <si>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</si>
  <si>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</si>
  <si>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</si>
  <si>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</si>
  <si>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</si>
  <si>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</si>
  <si>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</si>
  <si>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</si>
  <si>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</si>
  <si>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</si>
  <si>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</si>
  <si>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</si>
  <si>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</si>
  <si>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</si>
  <si>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</si>
  <si>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</si>
  <si>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</si>
  <si>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</si>
  <si>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</si>
  <si>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</si>
  <si>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</si>
  <si>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</si>
  <si>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</si>
  <si>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</si>
  <si>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</si>
  <si>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</si>
  <si>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</si>
  <si>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</si>
  <si>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</si>
  <si>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</si>
  <si>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</si>
  <si>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</si>
  <si>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</si>
  <si>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</si>
  <si>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</si>
  <si>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</si>
  <si>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</si>
  <si>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</si>
  <si>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</si>
  <si>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</si>
  <si>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</si>
  <si>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</si>
  <si>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</si>
  <si>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</si>
  <si>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</si>
  <si>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</si>
  <si>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</si>
  <si>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</si>
  <si>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</si>
  <si>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</si>
  <si>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</si>
  <si>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</si>
  <si>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</si>
  <si>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</si>
  <si>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</si>
  <si>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</si>
  <si>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</si>
  <si>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</si>
  <si>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</si>
  <si>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</si>
  <si>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</si>
  <si>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</si>
  <si>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</si>
  <si>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</si>
  <si>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</si>
  <si>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</si>
  <si>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</si>
  <si>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</si>
  <si>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</si>
  <si>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</si>
  <si>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</si>
  <si>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</si>
  <si>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</si>
  <si>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</si>
  <si>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</si>
  <si>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</si>
  <si>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</si>
  <si>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</si>
  <si>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</si>
  <si>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</si>
  <si>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</si>
  <si>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</si>
  <si>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</si>
  <si>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</si>
  <si>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</si>
  <si>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</si>
  <si>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</si>
  <si>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</si>
  <si>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</si>
  <si>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</si>
  <si>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</si>
  <si>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</si>
  <si>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</si>
  <si>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</si>
  <si>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</si>
  <si>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</si>
  <si>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</si>
  <si>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</si>
  <si>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</si>
  <si>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</si>
  <si>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</si>
  <si>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</si>
  <si>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</si>
  <si>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</si>
  <si>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</si>
  <si>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</si>
  <si>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</si>
  <si>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</si>
  <si>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</si>
  <si>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</si>
  <si>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</si>
  <si>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</si>
  <si>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</si>
  <si>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</si>
  <si>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</si>
  <si>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</si>
  <si>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</si>
  <si>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</si>
  <si>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</si>
  <si>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</si>
  <si>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</si>
  <si>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</si>
  <si>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</si>
  <si>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</si>
  <si>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</si>
  <si>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</si>
  <si>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</si>
  <si>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</si>
  <si>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</si>
  <si>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</si>
  <si>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</si>
  <si>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</si>
  <si>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</si>
  <si>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</si>
  <si>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</si>
  <si>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</si>
  <si>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</si>
  <si>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</si>
  <si>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</si>
  <si>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</si>
  <si>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</si>
  <si>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</si>
  <si>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</si>
  <si>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</si>
  <si>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</si>
  <si>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</si>
  <si>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</si>
  <si>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</si>
  <si>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</si>
  <si>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</si>
  <si>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</si>
  <si>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</si>
  <si>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</si>
  <si>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</si>
  <si>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</si>
  <si>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</si>
  <si>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</si>
  <si>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</si>
  <si>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</si>
  <si>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</si>
  <si>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</si>
  <si>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</si>
  <si>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</si>
  <si>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</si>
  <si>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</si>
  <si>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</si>
  <si>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</si>
  <si>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</si>
  <si>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</si>
  <si>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</si>
  <si>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</si>
  <si>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</si>
  <si>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</si>
  <si>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</si>
  <si>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</si>
  <si>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</si>
  <si>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</si>
  <si>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</si>
  <si>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</si>
  <si>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</si>
  <si>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</si>
  <si>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</si>
  <si>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</si>
  <si>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</si>
  <si>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</si>
  <si>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</si>
  <si>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</si>
  <si>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</si>
  <si>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</si>
  <si>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</si>
  <si>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</si>
  <si>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</si>
  <si>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</si>
  <si>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</si>
  <si>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</si>
  <si>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</si>
  <si>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</si>
  <si>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</si>
  <si>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</si>
  <si>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</si>
  <si>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</si>
  <si>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</si>
  <si>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</si>
  <si>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</si>
  <si>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</si>
  <si>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</si>
  <si>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</si>
  <si>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</si>
  <si>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</si>
  <si>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</si>
  <si>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</si>
  <si>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</si>
  <si>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</si>
  <si>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</si>
  <si>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</si>
  <si>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</si>
  <si>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</si>
  <si>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</si>
  <si>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</si>
  <si>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</si>
  <si>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</si>
  <si>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</si>
  <si>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</si>
  <si>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</si>
  <si>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</si>
  <si>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</si>
  <si>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</si>
  <si>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</si>
  <si>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</si>
  <si>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</si>
  <si>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</si>
  <si>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</si>
  <si>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</si>
  <si>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</si>
  <si>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</si>
  <si>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</si>
  <si>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</si>
  <si>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</si>
  <si>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</si>
  <si>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</si>
  <si>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</si>
  <si>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</si>
  <si>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</si>
  <si>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</si>
  <si>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</si>
  <si>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</si>
  <si>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</si>
  <si>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</si>
  <si>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</si>
  <si>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</si>
  <si>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</si>
  <si>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</si>
  <si>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</si>
  <si>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</si>
  <si>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</si>
  <si>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</si>
  <si>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</si>
  <si>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</si>
  <si>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</si>
  <si>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</si>
  <si>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</si>
  <si>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</si>
  <si>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</si>
  <si>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</si>
  <si>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</si>
  <si>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</si>
  <si>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</si>
  <si>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</si>
  <si>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</si>
  <si>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</si>
  <si>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</si>
  <si>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</si>
  <si>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</si>
  <si>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</si>
  <si>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</si>
  <si>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</si>
  <si>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</si>
  <si>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</si>
  <si>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</si>
  <si>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</si>
  <si>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</si>
  <si>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</si>
  <si>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</si>
  <si>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</si>
  <si>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</si>
  <si>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</si>
  <si>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</si>
  <si>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</si>
  <si>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</si>
  <si>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</si>
  <si>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</si>
  <si>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</si>
  <si>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</si>
  <si>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</si>
  <si>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</si>
  <si>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</si>
  <si>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</si>
  <si>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</si>
  <si>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</si>
  <si>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</si>
  <si>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</si>
  <si>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</si>
  <si>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</si>
  <si>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</si>
  <si>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</si>
  <si>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</si>
  <si>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</si>
  <si>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</si>
  <si>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</si>
  <si>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</si>
  <si>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</si>
  <si>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</si>
  <si>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</si>
  <si>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</si>
  <si>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</si>
  <si>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</si>
  <si>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</si>
  <si>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</si>
  <si>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</si>
  <si>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</si>
  <si>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</si>
  <si>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</si>
  <si>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</si>
  <si>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</si>
  <si>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</si>
  <si>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</si>
  <si>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</si>
  <si>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</si>
  <si>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</si>
  <si>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</si>
  <si>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</si>
  <si>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</si>
  <si>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</si>
  <si>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</si>
  <si>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</si>
  <si>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</si>
  <si>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</si>
  <si>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</si>
  <si>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</si>
  <si>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</si>
  <si>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</si>
  <si>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</si>
  <si>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</si>
  <si>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</si>
  <si>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</si>
  <si>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</si>
  <si>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</si>
  <si>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</si>
  <si>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</si>
  <si>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</si>
  <si>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</si>
  <si>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</si>
  <si>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</si>
  <si>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</si>
  <si>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</si>
  <si>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</si>
  <si>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</si>
  <si>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</si>
  <si>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</si>
  <si>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</si>
  <si>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</si>
  <si>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</si>
  <si>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</si>
  <si>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</si>
  <si>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</si>
  <si>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</si>
  <si>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</si>
  <si>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</si>
  <si>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</si>
  <si>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</si>
  <si>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</si>
  <si>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</si>
  <si>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</si>
  <si>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</si>
  <si>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</si>
  <si>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</si>
  <si>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</si>
  <si>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</si>
  <si>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</si>
  <si>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</si>
  <si>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</si>
  <si>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</si>
  <si>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</si>
  <si>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</si>
  <si>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</si>
  <si>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</si>
  <si>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</si>
  <si>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</si>
  <si>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</si>
  <si>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</si>
  <si>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</si>
  <si>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</si>
  <si>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</si>
  <si>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</si>
  <si>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</si>
  <si>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</si>
  <si>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</si>
  <si>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</si>
  <si>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</si>
  <si>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</si>
  <si>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</si>
  <si>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</si>
  <si>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</si>
  <si>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</si>
  <si>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</si>
  <si>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</si>
  <si>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</si>
  <si>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</si>
  <si>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</si>
  <si>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</si>
  <si>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</si>
  <si>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</si>
  <si>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</si>
  <si>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</si>
  <si>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</si>
  <si>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</si>
  <si>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</si>
  <si>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</si>
  <si>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</si>
  <si>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</si>
  <si>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</si>
  <si>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</si>
  <si>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</si>
  <si>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</si>
  <si>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</si>
  <si>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</si>
  <si>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</si>
  <si>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</si>
  <si>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</si>
  <si>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</si>
  <si>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</si>
  <si>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</si>
  <si>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</si>
  <si>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</si>
  <si>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</si>
  <si>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</si>
  <si>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</si>
  <si>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</si>
  <si>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</si>
  <si>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</si>
  <si>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</si>
  <si>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</si>
  <si>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</si>
  <si>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</si>
  <si>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</si>
  <si>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</si>
  <si>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</si>
  <si>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</si>
  <si>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</si>
  <si>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</si>
  <si>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</si>
  <si>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</si>
  <si>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</si>
  <si>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</si>
  <si>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</si>
  <si>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</si>
  <si>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</si>
  <si>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</si>
  <si>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</si>
  <si>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</si>
  <si>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</si>
  <si>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</si>
  <si>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</si>
  <si>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</si>
  <si>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</si>
  <si>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</si>
  <si>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</si>
  <si>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</si>
  <si>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</si>
  <si>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</si>
  <si>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</si>
  <si>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</si>
  <si>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</si>
  <si>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</si>
  <si>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</si>
  <si>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</si>
  <si>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</si>
  <si>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</si>
  <si>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</si>
  <si>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</si>
  <si>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</si>
  <si>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</si>
  <si>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</si>
  <si>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</si>
  <si>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</si>
  <si>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</si>
  <si>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</si>
  <si>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</si>
  <si>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</si>
  <si>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</si>
  <si>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</si>
  <si>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</si>
  <si>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</si>
  <si>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</si>
  <si>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</si>
  <si>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</si>
  <si>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</si>
  <si>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</si>
  <si>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</si>
  <si>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</si>
  <si>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</si>
  <si>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</si>
  <si>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</si>
  <si>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</si>
  <si>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</si>
  <si>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</si>
  <si>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</si>
  <si>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</si>
  <si>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</si>
  <si>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</si>
  <si>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</si>
  <si>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</si>
  <si>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</si>
  <si>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</si>
  <si>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</si>
  <si>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</si>
  <si>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</si>
  <si>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</si>
  <si>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</si>
  <si>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</si>
  <si>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</si>
  <si>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</si>
  <si>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</si>
  <si>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</si>
  <si>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</si>
  <si>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</si>
  <si>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</si>
  <si>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</si>
  <si>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</si>
  <si>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</si>
  <si>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</si>
  <si>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</si>
  <si>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</si>
  <si>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</si>
  <si>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</si>
  <si>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</si>
  <si>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</si>
  <si>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</si>
  <si>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</si>
  <si>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</si>
  <si>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</si>
  <si>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</si>
  <si>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</si>
  <si>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</si>
  <si>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</si>
  <si>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</si>
  <si>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</si>
  <si>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</si>
  <si>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</si>
  <si>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</si>
  <si>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</si>
  <si>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</si>
  <si>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</si>
  <si>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</si>
  <si>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</si>
  <si>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</si>
  <si>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</si>
  <si>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</si>
  <si>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</si>
  <si>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</si>
  <si>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</si>
  <si>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</si>
  <si>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</si>
  <si>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</si>
  <si>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</si>
  <si>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</si>
  <si>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</si>
  <si>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</si>
  <si>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</si>
  <si>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</si>
  <si>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</si>
  <si>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</si>
  <si>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</si>
  <si>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</si>
  <si>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</si>
  <si>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</si>
  <si>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</si>
  <si>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</si>
  <si>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</si>
  <si>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</si>
  <si>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</si>
  <si>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</si>
  <si>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</si>
  <si>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</si>
  <si>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</si>
  <si>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</si>
  <si>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</si>
  <si>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</si>
  <si>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</si>
  <si>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</si>
  <si>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</si>
  <si>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</si>
  <si>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</si>
  <si>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</si>
  <si>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</si>
  <si>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</si>
  <si>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</si>
  <si>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</si>
  <si>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</si>
  <si>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</si>
  <si>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</si>
  <si>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</si>
  <si>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</si>
  <si>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</si>
  <si>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</si>
  <si>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</si>
  <si>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</si>
  <si>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</si>
  <si>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</si>
  <si>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</si>
  <si>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</si>
  <si>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</si>
  <si>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</si>
  <si>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</si>
  <si>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</si>
  <si>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</si>
  <si>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</si>
  <si>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</si>
  <si>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</si>
  <si>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</si>
  <si>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</si>
  <si>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</si>
  <si>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</si>
  <si>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</si>
  <si>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</si>
  <si>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</si>
  <si>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</si>
  <si>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</si>
  <si>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</si>
  <si>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</si>
  <si>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</si>
  <si>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</si>
  <si>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</si>
  <si>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</si>
  <si>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</si>
  <si>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</si>
  <si>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</si>
  <si>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</si>
  <si>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</si>
  <si>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</si>
  <si>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</si>
  <si>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</si>
  <si>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</si>
  <si>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</si>
  <si>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</si>
  <si>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</si>
  <si>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</si>
  <si>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</si>
  <si>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</si>
  <si>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</si>
  <si>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</si>
  <si>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</si>
  <si>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</si>
  <si>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</si>
  <si>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</si>
  <si>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</si>
  <si>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</si>
  <si>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</si>
  <si>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</si>
  <si>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</si>
  <si>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</si>
  <si>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</si>
  <si>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</si>
  <si>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</si>
  <si>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</si>
  <si>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</si>
  <si>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</si>
  <si>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</si>
  <si>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</si>
  <si>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</si>
  <si>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</si>
  <si>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</si>
  <si>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</si>
  <si>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</si>
  <si>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</si>
  <si>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</si>
  <si>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</si>
  <si>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</si>
  <si>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</si>
  <si>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</si>
  <si>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</si>
  <si>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</si>
  <si>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</si>
  <si>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</si>
  <si>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</si>
  <si>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</si>
  <si>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</si>
  <si>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</si>
  <si>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</si>
  <si>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</si>
  <si>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</si>
  <si>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</si>
  <si>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</si>
  <si>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</si>
  <si>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</si>
  <si>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</si>
  <si>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</si>
  <si>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</si>
  <si>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</si>
  <si>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</si>
  <si>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</si>
  <si>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</si>
  <si>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</si>
  <si>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</si>
  <si>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</si>
  <si>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</si>
  <si>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</si>
  <si>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</si>
  <si>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</si>
  <si>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</si>
  <si>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</si>
  <si>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</si>
  <si>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</si>
  <si>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</si>
  <si>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</si>
  <si>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</si>
  <si>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</si>
  <si>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</si>
  <si>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</si>
  <si>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</si>
  <si>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</si>
  <si>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</si>
  <si>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</si>
  <si>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</si>
  <si>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</si>
  <si>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</si>
  <si>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</si>
  <si>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</si>
  <si>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</si>
  <si>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</si>
  <si>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</si>
  <si>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</si>
  <si>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</si>
  <si>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</si>
  <si>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</si>
  <si>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</si>
  <si>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</si>
  <si>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</si>
  <si>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</si>
  <si>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</si>
  <si>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</si>
  <si>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</si>
  <si>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</si>
  <si>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</si>
  <si>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</si>
  <si>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</si>
  <si>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</si>
  <si>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</si>
  <si>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</si>
  <si>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</si>
  <si>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</si>
  <si>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</si>
  <si>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</si>
  <si>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</si>
  <si>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</si>
  <si>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</si>
  <si>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</si>
  <si>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</si>
  <si>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</si>
  <si>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</si>
  <si>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</si>
  <si>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</si>
  <si>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</si>
  <si>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</si>
  <si>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</si>
  <si>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</si>
  <si>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</si>
  <si>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</si>
  <si>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</si>
  <si>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</si>
  <si>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</si>
  <si>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</si>
  <si>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</si>
  <si>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</si>
  <si>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</si>
  <si>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</si>
  <si>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</si>
  <si>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</si>
  <si>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</si>
  <si>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</si>
  <si>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</si>
  <si>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</si>
  <si>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</si>
  <si>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</si>
  <si>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</si>
  <si>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</si>
  <si>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</si>
  <si>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</si>
  <si>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</si>
  <si>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</si>
  <si>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</si>
  <si>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</si>
  <si>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</si>
  <si>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</si>
  <si>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</si>
  <si>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</si>
  <si>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</si>
  <si>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</si>
  <si>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</si>
  <si>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</si>
  <si>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</si>
  <si>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</si>
  <si>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</si>
  <si>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</si>
  <si>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</si>
  <si>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</si>
  <si>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</si>
  <si>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</si>
  <si>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</si>
  <si>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</si>
  <si>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</si>
  <si>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</si>
  <si>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</si>
  <si>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</si>
  <si>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</si>
  <si>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</si>
  <si>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</si>
  <si>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</si>
  <si>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</si>
  <si>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</si>
  <si>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</si>
  <si>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</si>
  <si>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</si>
  <si>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</si>
  <si>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</si>
  <si>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</si>
  <si>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</si>
  <si>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</si>
  <si>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</si>
  <si>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</si>
  <si>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</si>
  <si>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</si>
  <si>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</si>
  <si>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</si>
  <si>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</si>
  <si>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</si>
  <si>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</si>
  <si>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</si>
  <si>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</si>
  <si>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</si>
  <si>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</si>
  <si>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</si>
  <si>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</si>
  <si>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</si>
  <si>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</si>
  <si>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</si>
  <si>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</si>
  <si>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</si>
  <si>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</si>
  <si>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</si>
  <si>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</si>
  <si>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</si>
  <si>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</si>
  <si>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</si>
  <si>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</si>
  <si>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</si>
  <si>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</si>
  <si>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</si>
  <si>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</si>
  <si>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</si>
  <si>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</si>
  <si>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</si>
  <si>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</si>
  <si>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</si>
  <si>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</si>
  <si>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</si>
  <si>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</si>
  <si>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</si>
  <si>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</si>
  <si>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</si>
  <si>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</si>
  <si>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</si>
  <si>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</si>
  <si>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</si>
  <si>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</si>
  <si>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</si>
  <si>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</si>
  <si>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</si>
  <si>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</si>
  <si>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</si>
  <si>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</si>
  <si>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</si>
  <si>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</si>
  <si>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</si>
  <si>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</si>
  <si>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</si>
  <si>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</si>
  <si>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</si>
  <si>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</si>
  <si>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</si>
  <si>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</si>
  <si>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</si>
  <si>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</si>
  <si>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</si>
  <si>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</si>
  <si>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</si>
  <si>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</si>
  <si>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</si>
  <si>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</si>
  <si>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</si>
  <si>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</si>
  <si>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</si>
  <si>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</si>
  <si>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</si>
  <si>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</si>
  <si>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</si>
  <si>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</si>
  <si>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</si>
  <si>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</si>
  <si>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</si>
  <si>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</si>
  <si>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</si>
  <si>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</si>
  <si>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</si>
  <si>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</si>
  <si>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</si>
  <si>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</si>
  <si>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</si>
  <si>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</si>
  <si>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</si>
  <si>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</si>
  <si>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</si>
  <si>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</si>
  <si>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</si>
  <si>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</si>
  <si>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</si>
  <si>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</si>
  <si>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</si>
  <si>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</si>
  <si>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</si>
  <si>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</si>
  <si>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</si>
  <si>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</si>
  <si>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</si>
  <si>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</si>
  <si>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</si>
  <si>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</si>
  <si>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</si>
  <si>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</si>
  <si>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</si>
  <si>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</si>
  <si>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</si>
  <si>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</si>
  <si>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</si>
  <si>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</si>
  <si>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</si>
  <si>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</si>
  <si>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</si>
  <si>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</si>
  <si>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</si>
  <si>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</si>
  <si>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</si>
  <si>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</si>
  <si>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</si>
  <si>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</si>
  <si>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</si>
  <si>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</si>
  <si>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</si>
  <si>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</si>
  <si>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</si>
  <si>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</si>
  <si>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</si>
  <si>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</si>
  <si>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</si>
  <si>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</si>
  <si>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</si>
  <si>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</si>
  <si>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</si>
  <si>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</si>
  <si>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</si>
  <si>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</si>
  <si>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</si>
  <si>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</si>
  <si>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</si>
  <si>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</si>
  <si>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</si>
  <si>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</si>
  <si>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</si>
  <si>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</si>
  <si>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</si>
  <si>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</si>
  <si>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</si>
  <si>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</si>
  <si>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</si>
  <si>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</si>
  <si>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</si>
  <si>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</si>
  <si>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</si>
  <si>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</si>
  <si>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</si>
  <si>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</si>
  <si>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</si>
  <si>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</si>
  <si>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</si>
  <si>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</si>
  <si>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</si>
  <si>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</si>
  <si>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</si>
  <si>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</si>
  <si>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</si>
  <si>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</si>
  <si>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</si>
  <si>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</si>
  <si>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</si>
  <si>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</si>
  <si>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</si>
  <si>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</si>
  <si>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</si>
  <si>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</si>
  <si>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</si>
  <si>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</si>
  <si>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</si>
  <si>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</si>
  <si>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</si>
  <si>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</si>
  <si>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</si>
  <si>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</si>
  <si>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</si>
  <si>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</si>
  <si>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</si>
  <si>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</si>
  <si>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</si>
  <si>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</si>
  <si>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</si>
  <si>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</si>
  <si>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</si>
  <si>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</si>
  <si>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</si>
  <si>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</si>
  <si>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</si>
  <si>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</si>
  <si>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</si>
  <si>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</si>
  <si>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</si>
  <si>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</si>
  <si>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</si>
  <si>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</si>
  <si>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</si>
  <si>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</si>
  <si>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</si>
  <si>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</si>
  <si>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</si>
  <si>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</si>
  <si>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</si>
  <si>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</si>
  <si>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</si>
  <si>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</si>
  <si>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</si>
  <si>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</si>
  <si>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</si>
  <si>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</si>
  <si>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</si>
  <si>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</si>
  <si>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</si>
  <si>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</si>
  <si>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</si>
  <si>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</si>
  <si>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</si>
  <si>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</si>
  <si>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</si>
  <si>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</si>
  <si>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</si>
  <si>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</si>
  <si>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</si>
  <si>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</si>
  <si>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</si>
  <si>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</si>
  <si>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</si>
  <si>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</si>
  <si>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</si>
  <si>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</si>
  <si>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</si>
  <si>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</si>
  <si>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</si>
  <si>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</si>
  <si>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</si>
  <si>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</si>
  <si>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</si>
  <si>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</si>
  <si>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</si>
  <si>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</si>
  <si>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</si>
  <si>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</si>
  <si>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</si>
  <si>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</si>
  <si>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</si>
  <si>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</si>
  <si>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</si>
  <si>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</si>
  <si>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</si>
  <si>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</si>
  <si>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</si>
  <si>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</si>
  <si>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</si>
  <si>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</si>
  <si>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</si>
  <si>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</si>
  <si>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</si>
  <si>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</si>
  <si>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</si>
  <si>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</si>
  <si>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</si>
  <si>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</si>
  <si>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</si>
  <si>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</si>
  <si>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</si>
  <si>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</si>
  <si>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</si>
  <si>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</si>
  <si>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</si>
  <si>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</si>
  <si>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</si>
  <si>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</si>
  <si>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</si>
  <si>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</si>
  <si>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</si>
  <si>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</si>
  <si>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</si>
  <si>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</si>
  <si>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</si>
  <si>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</si>
  <si>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</si>
  <si>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</si>
  <si>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</si>
  <si>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</si>
  <si>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</si>
  <si>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</si>
  <si>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</si>
  <si>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</si>
  <si>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</si>
  <si>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</si>
  <si>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</si>
  <si>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</si>
  <si>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</si>
  <si>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</si>
  <si>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</si>
  <si>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</si>
  <si>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</si>
  <si>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</si>
  <si>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</si>
  <si>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</si>
  <si>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</si>
  <si>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</si>
  <si>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</si>
  <si>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</si>
  <si>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</si>
  <si>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</si>
  <si>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</si>
  <si>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</si>
  <si>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</si>
  <si>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</si>
  <si>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</si>
  <si>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</si>
  <si>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</si>
  <si>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</si>
  <si>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</si>
  <si>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</si>
  <si>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</si>
  <si>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</si>
  <si>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</si>
  <si>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</si>
  <si>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</si>
  <si>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</si>
  <si>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</si>
  <si>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</si>
  <si>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</si>
  <si>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</si>
  <si>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</si>
  <si>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</si>
  <si>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</si>
  <si>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</si>
  <si>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</si>
  <si>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</si>
  <si>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</si>
  <si>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</si>
  <si>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</si>
  <si>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</si>
  <si>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</si>
  <si>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</si>
  <si>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</si>
  <si>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</si>
  <si>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</si>
  <si>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</si>
  <si>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</si>
  <si>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</si>
  <si>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</si>
  <si>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</si>
  <si>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</si>
  <si>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</si>
  <si>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</si>
  <si>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</si>
  <si>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</si>
  <si>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</si>
  <si>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</si>
  <si>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</si>
  <si>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</si>
  <si>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</si>
  <si>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</si>
  <si>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</si>
  <si>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</si>
  <si>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</si>
  <si>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</si>
  <si>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</si>
  <si>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</si>
  <si>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</si>
  <si>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</si>
  <si>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</si>
  <si>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</si>
  <si>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</si>
  <si>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</si>
  <si>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</si>
  <si>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</si>
  <si>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</si>
  <si>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</si>
  <si>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</si>
  <si>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</si>
  <si>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</si>
  <si>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</si>
  <si>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</si>
  <si>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</si>
  <si>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</si>
  <si>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</si>
  <si>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</si>
  <si>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</si>
  <si>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</si>
  <si>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</si>
  <si>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</si>
  <si>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</si>
  <si>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</si>
  <si>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</si>
  <si>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</si>
  <si>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</si>
  <si>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</si>
  <si>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</si>
  <si>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</si>
  <si>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</si>
  <si>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</si>
  <si>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</si>
  <si>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</si>
  <si>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</si>
  <si>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</si>
  <si>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</si>
  <si>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</si>
  <si>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</si>
  <si>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</si>
  <si>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</si>
  <si>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</si>
  <si>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</si>
  <si>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</si>
  <si>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</si>
  <si>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</si>
  <si>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</si>
  <si>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</si>
  <si>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</si>
  <si>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</si>
  <si>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</si>
  <si>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</si>
  <si>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</si>
  <si>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</si>
  <si>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</si>
  <si>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</si>
  <si>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</si>
  <si>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</si>
  <si>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</si>
  <si>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</si>
  <si>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</si>
  <si>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</si>
  <si>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</si>
  <si>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</si>
  <si>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</si>
  <si>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</si>
  <si>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</si>
  <si>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</si>
  <si>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</si>
  <si>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</si>
  <si>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</si>
  <si>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</si>
  <si>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</si>
  <si>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</si>
  <si>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</si>
  <si>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</si>
  <si>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</si>
  <si>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</si>
  <si>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</si>
  <si>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</si>
  <si>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</si>
  <si>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</si>
  <si>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</si>
  <si>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</si>
  <si>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</si>
  <si>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</si>
  <si>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</si>
  <si>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</si>
  <si>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</si>
  <si>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</si>
  <si>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</si>
  <si>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</si>
  <si>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</si>
  <si>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</si>
  <si>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</si>
  <si>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</si>
  <si>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</si>
  <si>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</si>
  <si>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</si>
  <si>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</si>
  <si>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</si>
  <si>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</si>
  <si>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</si>
  <si>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</si>
  <si>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</si>
  <si>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</si>
  <si>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</si>
  <si>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</si>
  <si>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</si>
  <si>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</si>
  <si>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</si>
  <si>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</si>
  <si>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</si>
  <si>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</si>
  <si>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</si>
  <si>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</si>
  <si>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</si>
  <si>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</si>
  <si>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</si>
  <si>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</si>
  <si>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</si>
  <si>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</si>
  <si>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</si>
  <si>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</si>
  <si>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</si>
  <si>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</si>
  <si>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</si>
  <si>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</si>
  <si>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</si>
  <si>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</si>
  <si>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</si>
  <si>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</si>
  <si>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</si>
  <si>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</si>
  <si>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</si>
  <si>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</si>
  <si>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</si>
  <si>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</si>
  <si>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</si>
  <si>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</si>
  <si>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</si>
  <si>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</si>
  <si>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</si>
  <si>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</si>
  <si>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</si>
  <si>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</si>
  <si>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</si>
  <si>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</si>
  <si>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</si>
  <si>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</si>
  <si>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</si>
  <si>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</si>
  <si>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</si>
  <si>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</si>
  <si>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</si>
  <si>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</si>
  <si>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</si>
  <si>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</si>
  <si>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</si>
  <si>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</si>
  <si>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</si>
  <si>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</si>
  <si>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</si>
  <si>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</si>
  <si>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</si>
  <si>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</si>
  <si>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</si>
  <si>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</si>
  <si>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</si>
  <si>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</si>
  <si>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</si>
  <si>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</si>
  <si>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</si>
  <si>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</si>
  <si>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</si>
  <si>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</si>
  <si>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</si>
  <si>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</si>
  <si>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</si>
  <si>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</si>
  <si>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</si>
  <si>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</si>
  <si>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</si>
  <si>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</si>
  <si>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</si>
  <si>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</si>
  <si>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</si>
  <si>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</si>
  <si>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</si>
  <si>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</si>
  <si>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</si>
  <si>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</si>
  <si>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</si>
  <si>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</si>
  <si>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</si>
  <si>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</si>
  <si>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</si>
  <si>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</si>
  <si>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</si>
  <si>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</si>
  <si>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</si>
  <si>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</si>
  <si>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</si>
  <si>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</si>
  <si>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</si>
  <si>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</si>
  <si>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</si>
  <si>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</si>
  <si>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</si>
  <si>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</si>
  <si>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</si>
  <si>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</si>
  <si>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</si>
  <si>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</si>
  <si>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</si>
  <si>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</si>
  <si>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</si>
  <si>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</si>
  <si>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</si>
  <si>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</si>
  <si>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</si>
  <si>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</si>
  <si>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</si>
  <si>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</si>
  <si>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</si>
  <si>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</si>
  <si>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</si>
  <si>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</si>
  <si>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</si>
  <si>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</si>
  <si>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</si>
  <si>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</si>
  <si>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</si>
  <si>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</si>
  <si>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</si>
  <si>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</si>
  <si>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</si>
  <si>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</si>
  <si>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</si>
  <si>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</si>
  <si>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</si>
  <si>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</si>
  <si>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</si>
  <si>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</si>
  <si>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</si>
  <si>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</si>
  <si>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</si>
  <si>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</si>
  <si>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</si>
  <si>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</si>
  <si>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</si>
  <si>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</si>
  <si>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</si>
  <si>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</si>
  <si>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</si>
  <si>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</si>
  <si>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</si>
  <si>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</si>
  <si>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</si>
  <si>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</si>
  <si>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</si>
  <si>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</si>
  <si>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</si>
  <si>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</si>
  <si>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</si>
  <si>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</si>
  <si>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</si>
  <si>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</si>
  <si>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</si>
  <si>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</si>
  <si>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</si>
  <si>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</si>
  <si>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</si>
  <si>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</si>
  <si>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</si>
  <si>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</si>
  <si>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</si>
  <si>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</si>
  <si>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</si>
  <si>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</si>
  <si>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</si>
  <si>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</si>
  <si>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</si>
  <si>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</si>
  <si>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</si>
  <si>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</si>
  <si>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</si>
  <si>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</si>
  <si>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</si>
  <si>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</si>
  <si>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</si>
  <si>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</si>
  <si>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</si>
  <si>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</si>
  <si>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</si>
  <si>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</si>
  <si>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</si>
  <si>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</si>
  <si>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</si>
  <si>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</si>
  <si>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</si>
  <si>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</si>
  <si>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</si>
  <si>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</si>
  <si>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</si>
  <si>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</si>
  <si>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</si>
  <si>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</si>
  <si>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</si>
  <si>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</si>
  <si>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</si>
  <si>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</si>
  <si>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</si>
  <si>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</si>
  <si>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</si>
  <si>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</si>
  <si>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</si>
  <si>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</si>
  <si>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</si>
  <si>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</si>
  <si>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</si>
  <si>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</si>
  <si>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</si>
  <si>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</si>
  <si>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</si>
  <si>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</si>
  <si>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</si>
  <si>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</si>
  <si>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</si>
  <si>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</si>
  <si>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</si>
  <si>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</si>
  <si>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</si>
  <si>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</si>
  <si>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</si>
  <si>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</si>
  <si>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</si>
  <si>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</si>
  <si>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</si>
  <si>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</si>
  <si>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</si>
  <si>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</si>
  <si>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</si>
  <si>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</si>
  <si>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</si>
  <si>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</si>
  <si>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</si>
  <si>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</si>
  <si>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</si>
  <si>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</si>
  <si>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</si>
  <si>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</si>
  <si>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</si>
  <si>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</si>
  <si>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</si>
  <si>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</si>
  <si>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</si>
  <si>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</si>
  <si>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</si>
  <si>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</si>
  <si>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</si>
  <si>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</si>
  <si>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</si>
  <si>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</si>
  <si>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</si>
  <si>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</si>
  <si>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</si>
  <si>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</si>
  <si>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</si>
  <si>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</si>
  <si>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</si>
  <si>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</si>
  <si>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</si>
  <si>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</si>
  <si>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</si>
  <si>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</si>
  <si>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</si>
  <si>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</si>
  <si>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</si>
  <si>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</si>
  <si>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</si>
  <si>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</si>
  <si>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</si>
  <si>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</si>
  <si>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</si>
  <si>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</si>
  <si>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</si>
  <si>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</si>
  <si>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</si>
  <si>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</si>
  <si>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</si>
  <si>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</si>
  <si>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</si>
  <si>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</si>
  <si>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</si>
  <si>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</si>
  <si>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</si>
  <si>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</si>
  <si>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</si>
  <si>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</si>
  <si>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</si>
  <si>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</si>
  <si>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</si>
  <si>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</si>
  <si>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</si>
  <si>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</si>
  <si>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</si>
  <si>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</si>
  <si>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</si>
  <si>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</si>
  <si>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</si>
  <si>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</si>
  <si>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</si>
  <si>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</si>
  <si>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</si>
  <si>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</si>
  <si>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</si>
  <si>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</si>
  <si>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</si>
  <si>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</si>
  <si>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</si>
  <si>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</si>
  <si>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</si>
  <si>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</si>
  <si>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</si>
  <si>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</si>
  <si>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</si>
  <si>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</si>
  <si>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</si>
  <si>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</si>
  <si>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</si>
  <si>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</si>
  <si>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</si>
  <si>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</si>
  <si>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</si>
  <si>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</si>
  <si>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</si>
  <si>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</si>
  <si>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</si>
  <si>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</si>
  <si>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</si>
  <si>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</si>
  <si>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</si>
  <si>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</si>
  <si>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</si>
  <si>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</si>
  <si>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</si>
  <si>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</si>
  <si>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</si>
  <si>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</si>
  <si>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</si>
  <si>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</si>
  <si>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</si>
  <si>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</si>
  <si>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</si>
  <si>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</si>
  <si>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</si>
  <si>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</si>
  <si>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</si>
  <si>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</si>
  <si>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</si>
  <si>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</si>
  <si>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</si>
  <si>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</si>
  <si>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</si>
  <si>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</si>
  <si>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</si>
  <si>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</si>
  <si>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</si>
  <si>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</si>
  <si>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</si>
  <si>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</si>
  <si>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</si>
  <si>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</si>
  <si>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</si>
  <si>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</si>
  <si>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</si>
  <si>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</si>
  <si>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</si>
  <si>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</si>
  <si>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</si>
  <si>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</si>
  <si>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</si>
  <si>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</si>
  <si>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</si>
  <si>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</si>
  <si>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</si>
  <si>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</si>
  <si>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</si>
  <si>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</si>
  <si>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</si>
  <si>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</si>
  <si>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</si>
  <si>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</si>
  <si>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</si>
  <si>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</si>
  <si>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</si>
  <si>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</si>
  <si>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</si>
  <si>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</si>
  <si>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</si>
  <si>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</si>
  <si>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</si>
  <si>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</si>
  <si>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</si>
  <si>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</si>
  <si>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</si>
  <si>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</si>
  <si>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</si>
  <si>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</si>
  <si>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</si>
  <si>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</si>
  <si>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</si>
  <si>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</si>
  <si>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</si>
  <si>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</si>
  <si>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</si>
  <si>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</si>
  <si>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</si>
  <si>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</si>
  <si>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</si>
  <si>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</si>
  <si>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</si>
  <si>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</si>
  <si>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</si>
  <si>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</si>
  <si>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</si>
  <si>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</si>
  <si>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</si>
  <si>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</si>
  <si>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</si>
  <si>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</si>
  <si>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</si>
  <si>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</si>
  <si>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</si>
  <si>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</si>
  <si>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</si>
  <si>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</si>
  <si>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</si>
  <si>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</si>
  <si>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</si>
  <si>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</si>
  <si>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</si>
  <si>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</si>
  <si>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</si>
  <si>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</si>
  <si>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</si>
  <si>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</si>
  <si>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</si>
  <si>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</si>
  <si>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</si>
  <si>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</si>
  <si>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</si>
  <si>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</si>
  <si>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</si>
  <si>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</si>
  <si>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</si>
  <si>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</si>
  <si>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</si>
  <si>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</si>
  <si>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</si>
  <si>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</si>
  <si>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</si>
  <si>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</si>
  <si>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</si>
  <si>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</si>
  <si>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</si>
  <si>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</si>
  <si>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</si>
  <si>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</si>
  <si>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</si>
  <si>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</si>
  <si>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</si>
  <si>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</si>
  <si>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</si>
  <si>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</si>
  <si>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</si>
  <si>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</si>
  <si>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</si>
  <si>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</si>
  <si>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</si>
  <si>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</si>
  <si>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</si>
  <si>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</si>
  <si>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</si>
  <si>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</si>
  <si>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</si>
  <si>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</si>
  <si>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</si>
  <si>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</si>
  <si>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</si>
  <si>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</si>
  <si>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</si>
  <si>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</si>
  <si>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</si>
  <si>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</si>
  <si>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</si>
  <si>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</si>
  <si>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</si>
  <si>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</si>
  <si>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</si>
  <si>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</si>
  <si>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</si>
  <si>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</si>
  <si>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</si>
  <si>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</si>
  <si>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</si>
  <si>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</si>
  <si>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</si>
  <si>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</si>
  <si>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</si>
  <si>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</si>
  <si>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</si>
  <si>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</si>
  <si>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</si>
  <si>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</si>
  <si>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</si>
  <si>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</si>
  <si>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</si>
  <si>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</si>
  <si>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</si>
  <si>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</si>
  <si>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</si>
  <si>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</si>
  <si>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</si>
  <si>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</si>
  <si>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</si>
  <si>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</si>
  <si>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</si>
  <si>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</si>
  <si>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</si>
  <si>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</si>
  <si>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</si>
  <si>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</si>
  <si>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</si>
  <si>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</si>
  <si>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</si>
  <si>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</si>
  <si>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</si>
  <si>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</si>
  <si>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</si>
  <si>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</si>
  <si>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</si>
  <si>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</si>
  <si>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</si>
  <si>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</si>
  <si>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</si>
  <si>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</si>
  <si>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</si>
  <si>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</si>
  <si>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</si>
  <si>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</si>
  <si>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</si>
  <si>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</si>
  <si>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</si>
  <si>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</si>
  <si>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</si>
  <si>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</si>
  <si>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</si>
  <si>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</si>
  <si>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</si>
  <si>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</si>
  <si>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</si>
  <si>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</si>
  <si>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</si>
  <si>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</si>
  <si>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</si>
  <si>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</si>
  <si>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</si>
  <si>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</si>
  <si>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</si>
  <si>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</si>
  <si>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</si>
  <si>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</si>
  <si>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</si>
  <si>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</si>
  <si>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</si>
  <si>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</si>
  <si>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</si>
  <si>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</si>
  <si>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</si>
  <si>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</si>
  <si>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</si>
  <si>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</si>
  <si>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</si>
  <si>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</si>
  <si>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</si>
  <si>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</si>
  <si>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</si>
  <si>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</si>
  <si>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</si>
  <si>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</si>
  <si>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</si>
  <si>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</si>
  <si>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</si>
  <si>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</si>
  <si>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</si>
  <si>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</si>
  <si>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</si>
  <si>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</si>
  <si>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</si>
  <si>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</si>
  <si>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</si>
  <si>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</si>
  <si>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</si>
  <si>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</si>
  <si>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</si>
  <si>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</si>
  <si>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</si>
  <si>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</si>
  <si>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</si>
  <si>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</si>
  <si>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</si>
  <si>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</si>
  <si>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</si>
  <si>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</si>
  <si>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</si>
  <si>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</si>
  <si>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</si>
  <si>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</si>
  <si>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</si>
  <si>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</si>
  <si>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</si>
  <si>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</si>
  <si>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</si>
  <si>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</si>
  <si>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</si>
  <si>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</si>
  <si>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</si>
  <si>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</si>
  <si>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</si>
  <si>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</si>
  <si>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</si>
  <si>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</si>
  <si>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</si>
  <si>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</si>
  <si>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</si>
  <si>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</si>
  <si>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</si>
  <si>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</si>
  <si>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</si>
  <si>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</si>
  <si>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</si>
  <si>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</si>
  <si>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</si>
  <si>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</si>
  <si>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</si>
  <si>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</si>
  <si>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</si>
  <si>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</si>
  <si>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</si>
  <si>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</si>
  <si>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</si>
  <si>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</si>
  <si>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</si>
  <si>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</si>
  <si>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</si>
  <si>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</si>
  <si>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</si>
  <si>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</si>
  <si>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</si>
  <si>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</si>
  <si>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</si>
  <si>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</si>
  <si>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</si>
  <si>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</si>
  <si>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</si>
  <si>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</si>
  <si>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</si>
  <si>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</si>
  <si>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</si>
  <si>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</si>
  <si>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</si>
  <si>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</si>
  <si>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</si>
  <si>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</si>
  <si>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</si>
  <si>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</si>
  <si>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</si>
  <si>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</si>
  <si>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</si>
  <si>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</si>
  <si>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</si>
  <si>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</si>
  <si>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</si>
  <si>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</si>
  <si>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</si>
  <si>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</si>
  <si>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</si>
  <si>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</si>
  <si>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</si>
  <si>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</si>
  <si>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</si>
  <si>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</si>
  <si>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</si>
  <si>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</si>
  <si>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</si>
  <si>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</si>
  <si>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</si>
  <si>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</si>
  <si>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</si>
  <si>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</si>
  <si>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</si>
  <si>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</si>
  <si>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</si>
  <si>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</si>
  <si>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</si>
  <si>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</si>
  <si>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</si>
  <si>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</si>
  <si>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</si>
  <si>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</si>
  <si>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</si>
  <si>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</si>
  <si>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</si>
  <si>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</si>
  <si>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</si>
  <si>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</si>
  <si>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</si>
  <si>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</si>
  <si>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</si>
  <si>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</si>
  <si>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</si>
  <si>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</si>
  <si>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</si>
  <si>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</si>
  <si>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</si>
  <si>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</si>
  <si>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</si>
  <si>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</si>
  <si>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</si>
  <si>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</si>
  <si>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</si>
  <si>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</si>
  <si>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</si>
  <si>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</si>
  <si>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</si>
  <si>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</si>
  <si>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</si>
  <si>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</si>
  <si>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</si>
  <si>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</si>
  <si>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</si>
  <si>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</si>
  <si>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</si>
  <si>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</si>
  <si>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</si>
  <si>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</si>
  <si>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</si>
  <si>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</si>
  <si>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</si>
  <si>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</si>
  <si>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</si>
  <si>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</si>
  <si>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</si>
  <si>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</si>
  <si>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</si>
  <si>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</si>
  <si>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</si>
  <si>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</si>
  <si>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</si>
  <si>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</si>
  <si>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</si>
  <si>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</si>
  <si>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</si>
  <si>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</si>
  <si>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</si>
  <si>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</si>
  <si>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</si>
  <si>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</si>
  <si>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</si>
  <si>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</si>
  <si>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</si>
  <si>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</si>
  <si>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</si>
  <si>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</si>
  <si>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</si>
  <si>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</si>
  <si>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</si>
  <si>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</si>
  <si>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</si>
  <si>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</si>
  <si>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</si>
  <si>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</si>
  <si>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</si>
  <si>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</si>
  <si>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</si>
  <si>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</si>
  <si>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</si>
  <si>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</si>
  <si>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</si>
  <si>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</si>
  <si>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</si>
  <si>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</si>
  <si>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</si>
  <si>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</si>
  <si>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</si>
  <si>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</si>
  <si>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</si>
  <si>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</si>
  <si>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</si>
  <si>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</si>
  <si>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</si>
  <si>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</si>
  <si>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</si>
  <si>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</si>
  <si>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</si>
  <si>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</si>
  <si>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</si>
  <si>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</si>
  <si>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</si>
  <si>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</si>
  <si>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</si>
  <si>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</si>
  <si>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</si>
  <si>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</si>
  <si>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</si>
  <si>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</si>
  <si>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</si>
  <si>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</si>
  <si>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</si>
  <si>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</si>
  <si>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</si>
  <si>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</si>
  <si>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</si>
  <si>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</si>
  <si>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</si>
  <si>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</si>
  <si>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</si>
  <si>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</si>
  <si>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</si>
  <si>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</si>
  <si>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</si>
  <si>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</si>
  <si>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</si>
  <si>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</si>
  <si>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</si>
  <si>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</si>
  <si>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</si>
  <si>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</si>
  <si>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</si>
  <si>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</si>
  <si>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</si>
  <si>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</si>
  <si>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</si>
  <si>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</si>
  <si>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</si>
  <si>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</si>
  <si>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</si>
  <si>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</si>
  <si>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</si>
  <si>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</si>
  <si>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</si>
  <si>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</si>
  <si>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</si>
  <si>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</si>
  <si>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</si>
  <si>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</si>
  <si>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</si>
  <si>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</si>
  <si>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</si>
  <si>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</si>
  <si>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</si>
  <si>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</si>
  <si>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</si>
  <si>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</si>
  <si>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</si>
  <si>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</si>
  <si>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</si>
  <si>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</si>
  <si>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</si>
  <si>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</si>
  <si>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</si>
  <si>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</si>
  <si>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</si>
  <si>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</si>
  <si>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</si>
  <si>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</si>
  <si>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</si>
  <si>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</si>
  <si>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</si>
  <si>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</si>
  <si>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</si>
  <si>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</si>
  <si>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</si>
  <si>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</si>
  <si>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</si>
  <si>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</si>
  <si>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</si>
  <si>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</si>
  <si>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</si>
  <si>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</si>
  <si>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</si>
  <si>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</si>
  <si>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</si>
  <si>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</si>
  <si>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</si>
  <si>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</si>
  <si>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</si>
  <si>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</si>
  <si>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</si>
  <si>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</si>
  <si>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</si>
  <si>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</si>
  <si>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</si>
  <si>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</si>
  <si>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</si>
  <si>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</si>
  <si>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</si>
  <si>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</si>
  <si>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</si>
  <si>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</si>
  <si>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</si>
  <si>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</si>
  <si>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</si>
  <si>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</si>
  <si>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</si>
  <si>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</si>
  <si>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</si>
  <si>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</si>
  <si>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</si>
  <si>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</si>
  <si>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</si>
  <si>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</si>
  <si>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</si>
  <si>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</si>
  <si>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</si>
  <si>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</si>
  <si>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</si>
  <si>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</si>
  <si>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</si>
  <si>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</si>
  <si>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</si>
  <si>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</si>
  <si>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</si>
  <si>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</si>
  <si>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</si>
  <si>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</si>
  <si>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</si>
  <si>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</si>
  <si>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</si>
  <si>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</si>
  <si>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</si>
  <si>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</si>
  <si>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</si>
  <si>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</si>
  <si>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</si>
  <si>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</si>
  <si>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</si>
  <si>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</si>
  <si>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</si>
  <si>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</si>
  <si>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</si>
  <si>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</si>
  <si>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</si>
  <si>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</si>
  <si>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</si>
  <si>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</si>
  <si>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</si>
  <si>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</si>
  <si>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</si>
  <si>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</si>
  <si>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</si>
  <si>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</si>
  <si>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</si>
  <si>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</si>
  <si>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</si>
  <si>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</si>
  <si>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</si>
  <si>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</si>
  <si>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</si>
  <si>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</si>
  <si>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</si>
  <si>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</si>
  <si>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</si>
  <si>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</si>
  <si>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</si>
  <si>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</si>
  <si>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</si>
  <si>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</si>
  <si>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</si>
  <si>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</si>
  <si>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</si>
  <si>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</si>
  <si>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</si>
  <si>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</si>
  <si>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</si>
  <si>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</si>
  <si>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</si>
  <si>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</si>
  <si>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</si>
  <si>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</si>
  <si>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</si>
  <si>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</si>
  <si>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</si>
  <si>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</si>
  <si>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</si>
  <si>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</si>
  <si>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</si>
  <si>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</si>
  <si>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</si>
  <si>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</si>
  <si>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</si>
  <si>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</si>
  <si>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</si>
  <si>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</si>
  <si>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</si>
  <si>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</si>
  <si>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</si>
  <si>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</si>
  <si>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</si>
  <si>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</si>
  <si>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</si>
  <si>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</si>
  <si>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</si>
  <si>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</si>
  <si>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</si>
  <si>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</si>
  <si>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</si>
  <si>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</si>
  <si>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</si>
  <si>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</si>
  <si>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</si>
  <si>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</si>
  <si>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</si>
  <si>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</si>
  <si>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</si>
  <si>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</si>
  <si>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</si>
  <si>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</si>
  <si>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</si>
  <si>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</si>
  <si>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</si>
  <si>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</si>
  <si>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</si>
  <si>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</si>
  <si>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</si>
  <si>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</si>
  <si>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</si>
  <si>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</si>
  <si>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</si>
  <si>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</si>
  <si>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</si>
  <si>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</si>
  <si>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</si>
  <si>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</si>
  <si>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</si>
  <si>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</si>
  <si>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</si>
  <si>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</si>
  <si>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</si>
  <si>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</si>
  <si>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</si>
  <si>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</si>
  <si>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</si>
  <si>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</si>
  <si>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</si>
  <si>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</si>
  <si>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</si>
  <si>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</si>
  <si>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</si>
  <si>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</si>
  <si>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</si>
  <si>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</si>
  <si>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</si>
  <si>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</si>
  <si>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</si>
  <si>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</si>
  <si>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</si>
  <si>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</si>
  <si>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</si>
  <si>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</si>
  <si>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</si>
  <si>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</si>
  <si>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</si>
  <si>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</si>
  <si>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</si>
  <si>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</si>
  <si>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</si>
  <si>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</si>
  <si>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</si>
  <si>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</si>
  <si>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</si>
  <si>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</si>
  <si>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</si>
  <si>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</si>
  <si>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</si>
  <si>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</si>
  <si>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</si>
  <si>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</si>
  <si>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</si>
  <si>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</si>
  <si>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</si>
  <si>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</si>
  <si>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</si>
  <si>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</si>
  <si>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</si>
  <si>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</si>
  <si>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</si>
  <si>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</si>
  <si>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</si>
  <si>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</si>
  <si>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</si>
  <si>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</si>
  <si>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</si>
  <si>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</si>
  <si>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</si>
  <si>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</si>
  <si>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</si>
  <si>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</si>
  <si>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</si>
  <si>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</si>
  <si>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</si>
  <si>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</si>
  <si>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</si>
  <si>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</si>
  <si>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</si>
  <si>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</si>
  <si>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</si>
  <si>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</si>
  <si>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</si>
  <si>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</si>
  <si>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</si>
  <si>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</si>
  <si>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</si>
  <si>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</si>
  <si>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</si>
  <si>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</si>
  <si>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</si>
  <si>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</si>
  <si>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</si>
  <si>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</si>
  <si>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</si>
  <si>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</si>
  <si>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</si>
  <si>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</si>
  <si>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</si>
  <si>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</si>
  <si>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</si>
  <si>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</si>
  <si>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</si>
  <si>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</si>
  <si>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</si>
  <si>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</si>
  <si>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</si>
  <si>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</si>
  <si>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</si>
  <si>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</si>
  <si>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</si>
  <si>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</si>
  <si>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</si>
  <si>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</si>
  <si>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</si>
  <si>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</si>
  <si>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</si>
  <si>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</si>
  <si>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</si>
  <si>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</si>
  <si>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</si>
  <si>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</si>
  <si>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</si>
  <si>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</si>
  <si>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</si>
  <si>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</si>
  <si>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</si>
  <si>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</si>
  <si>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</si>
  <si>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</si>
  <si>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</si>
  <si>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</si>
  <si>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</si>
  <si>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</si>
  <si>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</si>
  <si>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</si>
  <si>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</si>
  <si>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</si>
  <si>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</si>
  <si>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</si>
  <si>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</si>
  <si>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</si>
  <si>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</si>
  <si>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</si>
  <si>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</si>
  <si>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</si>
  <si>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</si>
  <si>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</si>
  <si>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</si>
  <si>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</si>
  <si>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</si>
  <si>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</si>
  <si>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</si>
  <si>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</si>
  <si>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</si>
  <si>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</si>
  <si>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</si>
  <si>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</si>
  <si>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</si>
  <si>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</si>
  <si>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</si>
  <si>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</si>
  <si>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</si>
  <si>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</si>
  <si>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</si>
  <si>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</si>
  <si>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</si>
  <si>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</si>
  <si>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</si>
  <si>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</si>
  <si>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</si>
  <si>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</si>
  <si>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</si>
  <si>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</si>
  <si>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</si>
  <si>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</si>
  <si>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</si>
  <si>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</si>
  <si>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</si>
  <si>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</si>
  <si>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</si>
  <si>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</si>
  <si>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</si>
  <si>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</si>
  <si>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</si>
  <si>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</si>
  <si>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</si>
  <si>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</si>
  <si>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</si>
  <si>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</si>
  <si>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</si>
  <si>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</si>
  <si>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</si>
  <si>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</si>
  <si>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</si>
  <si>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</si>
  <si>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</si>
  <si>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</si>
  <si>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</si>
  <si>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</si>
  <si>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</si>
  <si>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</si>
  <si>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</si>
  <si>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</si>
  <si>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</si>
  <si>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</si>
  <si>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</si>
  <si>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</si>
  <si>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</si>
  <si>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</si>
  <si>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</si>
  <si>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</si>
  <si>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</si>
  <si>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</si>
  <si>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</si>
  <si>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</si>
  <si>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</si>
  <si>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</si>
  <si>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</si>
  <si>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</si>
  <si>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</si>
  <si>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</si>
  <si>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</si>
  <si>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</si>
  <si>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</si>
  <si>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</si>
  <si>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</si>
  <si>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</si>
  <si>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</si>
  <si>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</si>
  <si>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</si>
  <si>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</si>
  <si>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</si>
  <si>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</si>
  <si>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</si>
  <si>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</si>
  <si>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</si>
  <si>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</si>
  <si>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</si>
  <si>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</si>
  <si>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</si>
  <si>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</si>
  <si>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</si>
  <si>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</si>
  <si>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</si>
  <si>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</si>
  <si>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</si>
  <si>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</si>
  <si>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</si>
  <si>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</si>
  <si>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</si>
  <si>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</si>
  <si>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</si>
  <si>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</si>
  <si>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</si>
  <si>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</si>
  <si>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</si>
  <si>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</si>
  <si>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</si>
  <si>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</si>
  <si>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</si>
  <si>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</si>
  <si>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</si>
  <si>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</si>
  <si>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</si>
  <si>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</si>
  <si>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</si>
  <si>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</si>
  <si>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</si>
  <si>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</si>
  <si>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</si>
  <si>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</si>
  <si>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</si>
  <si>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</si>
  <si>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</si>
  <si>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</si>
  <si>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</si>
  <si>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</si>
  <si>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</si>
  <si>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</si>
  <si>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</si>
  <si>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</si>
  <si>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</si>
  <si>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</si>
  <si>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</si>
  <si>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</si>
  <si>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</si>
  <si>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</si>
  <si>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</si>
  <si>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</si>
  <si>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</si>
  <si>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</si>
  <si>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</si>
  <si>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</si>
  <si>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</si>
  <si>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</si>
  <si>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</si>
  <si>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</si>
  <si>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</si>
  <si>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</si>
  <si>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</si>
  <si>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</si>
  <si>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</si>
  <si>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</si>
  <si>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</si>
  <si>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</si>
  <si>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</si>
  <si>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</si>
  <si>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</si>
  <si>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</si>
  <si>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</si>
  <si>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</si>
  <si>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</si>
  <si>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</si>
  <si>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</si>
  <si>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</si>
  <si>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</si>
  <si>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</si>
  <si>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</si>
  <si>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</si>
  <si>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</si>
  <si>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</si>
  <si>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</si>
  <si>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</si>
  <si>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</si>
  <si>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</si>
  <si>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</si>
  <si>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</si>
  <si>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</si>
  <si>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</si>
  <si>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</si>
  <si>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</si>
  <si>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</si>
  <si>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</si>
  <si>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</si>
  <si>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</si>
  <si>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</si>
  <si>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</si>
  <si>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</si>
  <si>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</si>
  <si>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</si>
  <si>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</si>
  <si>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</si>
  <si>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</si>
  <si>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</si>
  <si>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</si>
  <si>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</si>
  <si>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</si>
  <si>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</si>
  <si>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</si>
  <si>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</si>
  <si>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</si>
  <si>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</si>
  <si>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</si>
  <si>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</si>
  <si>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</si>
  <si>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</si>
  <si>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</si>
  <si>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</si>
  <si>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</si>
  <si>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</si>
  <si>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</si>
  <si>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</si>
  <si>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</si>
  <si>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</si>
  <si>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</si>
  <si>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</si>
  <si>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</si>
  <si>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</si>
  <si>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</si>
  <si>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</si>
  <si>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</si>
  <si>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</si>
  <si>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</si>
  <si>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</si>
  <si>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</si>
  <si>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</si>
  <si>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</si>
  <si>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</si>
  <si>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</si>
  <si>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</si>
  <si>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</si>
  <si>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</si>
  <si>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</si>
  <si>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</si>
  <si>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</si>
  <si>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</si>
  <si>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</si>
  <si>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</si>
  <si>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</si>
  <si>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</si>
  <si>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</si>
  <si>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</si>
  <si>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</si>
  <si>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</si>
  <si>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</si>
  <si>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</si>
  <si>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</si>
  <si>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</si>
  <si>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</si>
  <si>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</si>
  <si>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</si>
  <si>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</si>
  <si>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</si>
  <si>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</si>
  <si>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</si>
  <si>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</si>
  <si>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</si>
  <si>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</si>
  <si>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</si>
  <si>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</si>
  <si>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</si>
  <si>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</si>
  <si>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</si>
  <si>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</si>
  <si>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</si>
  <si>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</si>
  <si>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</si>
  <si>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</si>
  <si>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</si>
  <si>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</si>
  <si>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</si>
  <si>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</si>
  <si>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</si>
  <si>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</si>
  <si>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</si>
  <si>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</si>
  <si>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</si>
  <si>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</si>
  <si>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</si>
  <si>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</si>
  <si>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</si>
  <si>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</si>
  <si>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</si>
  <si>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</si>
  <si>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</si>
  <si>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</si>
  <si>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</si>
  <si>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</si>
  <si>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</si>
  <si>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</si>
  <si>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</si>
  <si>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</si>
  <si>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</si>
  <si>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</si>
  <si>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</si>
  <si>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</si>
  <si>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</si>
  <si>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</si>
  <si>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</si>
  <si>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</si>
  <si>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</si>
  <si>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</si>
  <si>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</si>
  <si>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</si>
  <si>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</si>
  <si>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</si>
  <si>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</si>
  <si>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</si>
  <si>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</si>
  <si>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</si>
  <si>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</si>
  <si>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</si>
  <si>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</si>
  <si>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</si>
  <si>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</si>
  <si>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</si>
  <si>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</si>
  <si>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</si>
  <si>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</si>
  <si>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</si>
  <si>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</si>
  <si>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</si>
  <si>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</si>
  <si>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</si>
  <si>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</si>
  <si>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</si>
  <si>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</si>
  <si>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</si>
  <si>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</si>
  <si>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</si>
  <si>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</si>
  <si>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</si>
  <si>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</si>
  <si>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</si>
  <si>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</si>
  <si>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</si>
  <si>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</si>
  <si>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</si>
  <si>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</si>
  <si>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</si>
  <si>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</si>
  <si>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</si>
  <si>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</si>
  <si>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</si>
  <si>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</si>
  <si>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</si>
  <si>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</si>
  <si>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</si>
  <si>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</si>
  <si>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</si>
  <si>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</si>
  <si>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</si>
  <si>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</si>
  <si>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</si>
  <si>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</si>
  <si>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</si>
  <si>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</si>
  <si>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</si>
  <si>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</si>
  <si>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</si>
  <si>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</si>
  <si>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</si>
  <si>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</si>
  <si>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</si>
  <si>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</si>
  <si>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</si>
  <si>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</si>
  <si>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</si>
  <si>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</si>
  <si>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</si>
  <si>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</si>
  <si>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</si>
  <si>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</si>
  <si>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</si>
  <si>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</si>
  <si>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</si>
  <si>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</si>
  <si>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</si>
  <si>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</si>
  <si>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</si>
  <si>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</si>
  <si>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</si>
  <si>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</si>
  <si>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</si>
  <si>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</si>
  <si>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</si>
  <si>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</si>
  <si>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</si>
  <si>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</si>
  <si>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</si>
  <si>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</si>
  <si>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</si>
  <si>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</si>
  <si>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</si>
  <si>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</si>
  <si>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</si>
  <si>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</si>
  <si>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</si>
  <si>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</si>
  <si>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</si>
  <si>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</si>
  <si>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</si>
  <si>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</si>
  <si>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</si>
  <si>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</si>
  <si>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</si>
  <si>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</si>
  <si>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</si>
  <si>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</si>
  <si>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</si>
  <si>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</si>
  <si>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</si>
  <si>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</si>
  <si>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</si>
  <si>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</si>
  <si>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</si>
  <si>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</si>
  <si>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</si>
  <si>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</si>
  <si>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</si>
  <si>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</si>
  <si>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</si>
  <si>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</si>
  <si>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</si>
  <si>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</si>
  <si>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</si>
  <si>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</si>
  <si>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</si>
  <si>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</si>
  <si>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</si>
  <si>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</si>
  <si>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</si>
  <si>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</si>
  <si>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</si>
  <si>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</si>
  <si>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</si>
  <si>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</si>
  <si>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</si>
  <si>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</si>
  <si>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</si>
  <si>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</si>
  <si>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</si>
  <si>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</si>
  <si>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</si>
  <si>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</si>
  <si>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</si>
  <si>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</si>
  <si>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</si>
  <si>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</si>
  <si>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</si>
  <si>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</si>
  <si>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</si>
  <si>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</si>
  <si>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</si>
  <si>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</si>
  <si>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</si>
  <si>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</si>
  <si>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</si>
  <si>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</si>
  <si>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</si>
  <si>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</si>
  <si>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</si>
  <si>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</si>
  <si>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</si>
  <si>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</si>
  <si>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</si>
  <si>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</si>
  <si>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</si>
  <si>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</si>
  <si>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</si>
  <si>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</si>
  <si>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</si>
  <si>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</si>
  <si>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</si>
  <si>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</si>
  <si>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</si>
  <si>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</si>
  <si>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</si>
  <si>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</si>
  <si>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</si>
  <si>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</si>
  <si>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</si>
  <si>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</si>
  <si>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</si>
  <si>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</si>
  <si>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</si>
  <si>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</si>
  <si>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</si>
  <si>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</si>
  <si>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</si>
  <si>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</si>
  <si>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</si>
  <si>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</si>
  <si>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</si>
  <si>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</si>
  <si>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</si>
  <si>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</si>
  <si>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</si>
  <si>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</si>
  <si>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</si>
  <si>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</si>
  <si>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</si>
  <si>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</si>
  <si>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</si>
  <si>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</si>
  <si>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</si>
  <si>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</si>
  <si>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</si>
  <si>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</si>
  <si>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</si>
  <si>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</si>
  <si>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</si>
  <si>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</si>
  <si>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</si>
  <si>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</si>
  <si>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</si>
  <si>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</si>
  <si>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</si>
  <si>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</si>
  <si>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</si>
  <si>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</si>
  <si>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</si>
  <si>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</si>
  <si>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</si>
  <si>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</si>
  <si>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</si>
  <si>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</si>
  <si>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</si>
  <si>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</si>
  <si>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</si>
  <si>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</si>
  <si>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</si>
  <si>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</si>
  <si>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</si>
  <si>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</si>
  <si>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</si>
  <si>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</si>
  <si>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</si>
  <si>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</si>
  <si>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</si>
  <si>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</si>
  <si>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</si>
  <si>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</si>
  <si>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</si>
  <si>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</si>
  <si>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</si>
  <si>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</si>
  <si>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</si>
  <si>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</si>
  <si>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</si>
  <si>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</si>
  <si>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</si>
  <si>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</si>
  <si>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</si>
  <si>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</si>
  <si>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</si>
  <si>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</si>
  <si>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</si>
  <si>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</si>
  <si>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</si>
  <si>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</si>
  <si>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</si>
  <si>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</si>
  <si>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</si>
  <si>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</si>
  <si>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</si>
  <si>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</si>
  <si>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</si>
  <si>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</si>
  <si>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</si>
  <si>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</si>
  <si>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</si>
  <si>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</si>
  <si>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</si>
  <si>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</si>
  <si>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</si>
  <si>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</si>
  <si>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</si>
  <si>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</si>
  <si>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</si>
  <si>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</si>
  <si>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</si>
  <si>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</si>
  <si>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</si>
  <si>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</si>
  <si>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</si>
  <si>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</si>
  <si>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</si>
  <si>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</si>
  <si>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</si>
  <si>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</si>
  <si>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</si>
  <si>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</si>
  <si>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</si>
  <si>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</si>
  <si>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</si>
  <si>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</si>
  <si>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</si>
  <si>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</si>
  <si>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</si>
  <si>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</si>
  <si>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</si>
  <si>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</si>
  <si>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</si>
  <si>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</si>
  <si>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</si>
  <si>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</si>
  <si>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</si>
  <si>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</si>
  <si>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</si>
  <si>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</si>
  <si>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</si>
  <si>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</si>
  <si>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</si>
  <si>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</si>
  <si>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</si>
  <si>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</si>
  <si>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</si>
  <si>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</si>
  <si>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</si>
  <si>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</si>
  <si>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</si>
  <si>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</si>
  <si>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</si>
  <si>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</si>
  <si>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</si>
  <si>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</si>
  <si>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</si>
  <si>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</si>
  <si>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</si>
  <si>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</si>
  <si>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</si>
  <si>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</si>
  <si>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</si>
  <si>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</si>
  <si>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</si>
  <si>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</si>
  <si>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</si>
  <si>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</si>
  <si>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</si>
  <si>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</si>
  <si>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</si>
  <si>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</si>
  <si>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</si>
  <si>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</si>
  <si>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</si>
  <si>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</si>
  <si>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</si>
  <si>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</si>
  <si>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</si>
  <si>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</si>
  <si>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</si>
  <si>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</si>
  <si>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</si>
  <si>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</si>
  <si>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</si>
  <si>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</si>
  <si>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</si>
  <si>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</si>
  <si>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</si>
  <si>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</si>
  <si>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</si>
  <si>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</si>
  <si>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</si>
  <si>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</si>
  <si>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</si>
  <si>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</si>
  <si>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</si>
  <si>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</si>
  <si>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</si>
  <si>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</si>
  <si>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</si>
  <si>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</si>
  <si>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</si>
  <si>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</si>
  <si>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</si>
  <si>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</si>
  <si>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</si>
  <si>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</si>
  <si>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</si>
  <si>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</si>
  <si>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</si>
  <si>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</si>
  <si>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</si>
  <si>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</si>
  <si>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</si>
  <si>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</si>
  <si>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</si>
  <si>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</si>
  <si>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</si>
  <si>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</si>
  <si>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</si>
  <si>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</si>
  <si>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</si>
  <si>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</si>
  <si>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</si>
  <si>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</si>
  <si>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</si>
  <si>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</si>
  <si>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</si>
  <si>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</si>
  <si>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</si>
  <si>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</si>
  <si>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</si>
  <si>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</si>
  <si>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</si>
  <si>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</si>
  <si>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</si>
  <si>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</si>
  <si>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</si>
  <si>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</si>
  <si>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</si>
  <si>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</si>
  <si>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</si>
  <si>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</si>
  <si>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</si>
  <si>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</si>
  <si>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</si>
  <si>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</si>
  <si>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</si>
  <si>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</si>
  <si>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</si>
  <si>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</si>
  <si>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</si>
  <si>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</si>
  <si>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</si>
  <si>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</si>
  <si>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</si>
  <si>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</si>
  <si>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</si>
  <si>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</si>
  <si>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</si>
  <si>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</si>
  <si>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</si>
  <si>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</si>
  <si>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</si>
  <si>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</si>
  <si>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</si>
  <si>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</si>
  <si>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</si>
  <si>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</si>
  <si>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</si>
  <si>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</si>
  <si>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</si>
  <si>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</si>
  <si>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</si>
  <si>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</si>
  <si>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</si>
  <si>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</si>
  <si>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</si>
  <si>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</si>
  <si>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</si>
  <si>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</si>
  <si>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</si>
  <si>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</si>
  <si>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</si>
  <si>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</si>
  <si>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</si>
  <si>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</si>
  <si>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</si>
  <si>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</si>
  <si>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</si>
  <si>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</si>
  <si>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</si>
  <si>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</si>
  <si>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</si>
  <si>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</si>
  <si>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</si>
  <si>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</si>
  <si>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</si>
  <si>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</si>
  <si>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</si>
  <si>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</si>
  <si>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</si>
  <si>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</si>
  <si>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</si>
  <si>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</si>
  <si>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</si>
  <si>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</si>
  <si>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</si>
  <si>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</si>
  <si>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</si>
  <si>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</si>
  <si>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</si>
  <si>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</si>
  <si>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</si>
  <si>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</si>
  <si>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</si>
  <si>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</si>
  <si>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</si>
  <si>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</si>
  <si>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</si>
  <si>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</si>
  <si>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</si>
  <si>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</si>
  <si>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</si>
  <si>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</si>
  <si>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</si>
  <si>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</si>
  <si>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</si>
  <si>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</si>
  <si>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</si>
  <si>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</si>
  <si>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</si>
  <si>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</si>
  <si>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</si>
  <si>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</si>
  <si>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</si>
  <si>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</si>
  <si>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</si>
  <si>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</si>
  <si>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</si>
  <si>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</si>
  <si>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</si>
  <si>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</si>
  <si>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</si>
  <si>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</si>
  <si>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</si>
  <si>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</si>
  <si>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</si>
  <si>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</si>
  <si>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</si>
  <si>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</si>
  <si>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</si>
  <si>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</si>
  <si>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</si>
  <si>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</si>
  <si>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</si>
  <si>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</si>
  <si>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</si>
  <si>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</si>
  <si>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</si>
  <si>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</si>
  <si>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</si>
  <si>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</si>
  <si>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</si>
  <si>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</si>
  <si>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</si>
  <si>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</si>
  <si>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</si>
  <si>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</si>
  <si>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</si>
  <si>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</si>
  <si>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</si>
  <si>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</si>
  <si>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</si>
  <si>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</si>
  <si>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</si>
  <si>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</si>
  <si>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</si>
  <si>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</si>
  <si>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</si>
  <si>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</si>
  <si>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</si>
  <si>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</si>
  <si>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</si>
  <si>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</si>
  <si>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</si>
  <si>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</si>
  <si>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</si>
  <si>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</si>
  <si>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</si>
  <si>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</si>
  <si>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</si>
  <si>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</si>
  <si>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</si>
  <si>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</si>
  <si>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</si>
  <si>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</si>
  <si>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</si>
  <si>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</si>
  <si>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</si>
  <si>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</si>
  <si>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</si>
  <si>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</si>
  <si>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</si>
  <si>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</si>
  <si>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</si>
  <si>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</si>
  <si>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</si>
  <si>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</si>
  <si>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</si>
  <si>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</si>
  <si>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</si>
  <si>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</si>
  <si>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</si>
  <si>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</si>
  <si>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</si>
  <si>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</si>
  <si>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</si>
  <si>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</si>
  <si>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</si>
  <si>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</si>
  <si>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</si>
  <si>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</si>
  <si>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</si>
  <si>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</si>
  <si>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</si>
  <si>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</si>
  <si>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</si>
  <si>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</si>
  <si>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</si>
  <si>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</si>
  <si>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</si>
  <si>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</si>
  <si>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</si>
  <si>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</si>
  <si>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</si>
  <si>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</si>
  <si>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</si>
  <si>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</si>
  <si>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</si>
  <si>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</si>
  <si>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</si>
  <si>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</si>
  <si>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</si>
  <si>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</si>
  <si>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</si>
  <si>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</si>
  <si>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</si>
  <si>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</si>
  <si>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</si>
  <si>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</si>
  <si>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</si>
  <si>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</si>
  <si>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</si>
  <si>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</si>
  <si>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</si>
  <si>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</si>
  <si>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</si>
  <si>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</si>
  <si>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</si>
  <si>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</si>
  <si>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</si>
  <si>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</si>
  <si>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</si>
  <si>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</si>
  <si>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</si>
  <si>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</si>
  <si>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</si>
  <si>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</si>
  <si>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</si>
  <si>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</si>
  <si>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</si>
  <si>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</si>
  <si>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</si>
  <si>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</si>
  <si>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</si>
  <si>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</si>
  <si>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</si>
  <si>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</si>
  <si>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</si>
  <si>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</si>
  <si>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</si>
  <si>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</si>
  <si>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</si>
  <si>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</si>
  <si>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</si>
  <si>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</si>
  <si>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</si>
  <si>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</si>
  <si>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</si>
  <si>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</si>
  <si>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</si>
  <si>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</si>
  <si>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</si>
  <si>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</si>
  <si>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</si>
  <si>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</si>
  <si>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</si>
  <si>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</si>
  <si>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</si>
  <si>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</si>
  <si>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</si>
  <si>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</si>
  <si>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</si>
  <si>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</si>
  <si>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</si>
  <si>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</si>
  <si>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</si>
  <si>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</si>
  <si>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</si>
  <si>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</si>
  <si>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</si>
  <si>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</si>
  <si>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</si>
  <si>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</si>
  <si>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</si>
  <si>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</si>
  <si>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</si>
  <si>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</si>
  <si>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</si>
  <si>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</si>
  <si>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</si>
  <si>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</si>
  <si>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</si>
  <si>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</si>
  <si>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</si>
  <si>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</si>
  <si>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</si>
  <si>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</si>
  <si>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</si>
  <si>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</si>
  <si>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</si>
  <si>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</si>
  <si>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</si>
  <si>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</si>
  <si>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</si>
  <si>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</si>
  <si>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</si>
  <si>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</si>
  <si>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</si>
  <si>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</si>
  <si>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</si>
  <si>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</si>
  <si>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</si>
  <si>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</si>
  <si>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</si>
  <si>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</si>
  <si>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</si>
  <si>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</si>
  <si>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</si>
  <si>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</si>
  <si>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</si>
  <si>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</si>
  <si>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</si>
  <si>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</si>
  <si>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</si>
  <si>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</si>
  <si>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</si>
  <si>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</si>
  <si>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</si>
  <si>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</si>
  <si>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</si>
  <si>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</si>
  <si>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</si>
  <si>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</si>
  <si>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</si>
  <si>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</si>
  <si>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</si>
  <si>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</si>
  <si>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</si>
  <si>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</si>
  <si>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</si>
  <si>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</si>
  <si>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</si>
  <si>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</si>
  <si>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</si>
  <si>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</si>
  <si>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</si>
  <si>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</si>
  <si>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</si>
  <si>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</si>
  <si>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</si>
  <si>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</si>
  <si>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</si>
  <si>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</si>
  <si>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</si>
  <si>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</si>
  <si>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</si>
  <si>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</si>
  <si>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</si>
  <si>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</si>
  <si>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</si>
  <si>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</si>
  <si>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</si>
  <si>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</si>
  <si>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</si>
  <si>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</si>
  <si>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</si>
  <si>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</si>
  <si>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</si>
  <si>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</si>
  <si>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</si>
  <si>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</si>
  <si>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</si>
  <si>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</si>
  <si>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</si>
  <si>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</si>
  <si>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</si>
  <si>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</si>
  <si>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</si>
  <si>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</si>
  <si>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</si>
  <si>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</si>
  <si>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</si>
  <si>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</si>
  <si>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</si>
  <si>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</si>
  <si>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</si>
  <si>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</si>
  <si>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</si>
  <si>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</si>
  <si>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</si>
  <si>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</si>
  <si>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</si>
  <si>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</si>
  <si>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</si>
  <si>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</si>
  <si>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</si>
  <si>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</si>
  <si>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</si>
  <si>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</si>
  <si>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</si>
  <si>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</si>
  <si>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</si>
  <si>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</si>
  <si>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</si>
  <si>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</si>
  <si>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</si>
  <si>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</si>
  <si>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</si>
  <si>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</si>
  <si>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</si>
  <si>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</si>
  <si>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</si>
  <si>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</si>
  <si>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</si>
  <si>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</si>
  <si>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</si>
  <si>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</si>
  <si>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</si>
  <si>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</si>
  <si>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</si>
  <si>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</si>
  <si>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</si>
  <si>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</si>
  <si>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</si>
  <si>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</si>
  <si>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</si>
  <si>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</si>
  <si>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</si>
  <si>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</si>
  <si>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</si>
  <si>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</si>
  <si>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</si>
  <si>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</si>
  <si>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</si>
  <si>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</si>
  <si>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</si>
  <si>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</si>
  <si>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</si>
  <si>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</si>
  <si>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</si>
  <si>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</si>
  <si>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</si>
  <si>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</si>
  <si>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</si>
  <si>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</si>
  <si>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</si>
  <si>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</si>
  <si>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</si>
  <si>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</si>
  <si>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</si>
  <si>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</si>
  <si>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</si>
  <si>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</si>
  <si>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</si>
  <si>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</si>
  <si>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</si>
  <si>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</si>
  <si>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</si>
  <si>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</si>
  <si>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</si>
  <si>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</si>
  <si>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</si>
  <si>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</si>
  <si>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</si>
  <si>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</si>
  <si>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</si>
  <si>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</si>
  <si>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</si>
  <si>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</si>
  <si>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</si>
  <si>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</si>
  <si>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</si>
  <si>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</si>
  <si>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</si>
  <si>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</si>
  <si>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</si>
  <si>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</si>
  <si>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</si>
  <si>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</si>
  <si>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</si>
  <si>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</si>
  <si>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</si>
  <si>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</si>
  <si>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</si>
  <si>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</si>
  <si>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</si>
  <si>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</si>
  <si>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</si>
  <si>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</si>
  <si>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</si>
  <si>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</si>
  <si>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</si>
  <si>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</si>
  <si>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</si>
  <si>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</si>
  <si>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</si>
  <si>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</si>
  <si>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</si>
  <si>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</si>
  <si>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</si>
  <si>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</si>
  <si>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</si>
  <si>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</si>
  <si>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</si>
  <si>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</si>
  <si>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</si>
  <si>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</si>
  <si>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</si>
  <si>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</si>
  <si>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</si>
  <si>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</si>
  <si>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</si>
  <si>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</si>
  <si>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</si>
  <si>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</si>
  <si>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</si>
  <si>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</si>
  <si>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</si>
  <si>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</si>
  <si>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</si>
  <si>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</si>
  <si>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</si>
  <si>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</si>
  <si>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</si>
  <si>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</si>
  <si>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</si>
  <si>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</si>
  <si>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</si>
  <si>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</si>
  <si>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</si>
  <si>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</si>
  <si>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</si>
  <si>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</si>
  <si>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</si>
  <si>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</si>
  <si>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</si>
  <si>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</si>
  <si>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</si>
  <si>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</si>
  <si>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</si>
  <si>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</si>
  <si>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</si>
  <si>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</si>
  <si>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</si>
  <si>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</si>
  <si>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</si>
  <si>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</si>
  <si>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</si>
  <si>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</si>
  <si>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</si>
  <si>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</si>
  <si>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</si>
  <si>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</si>
  <si>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</si>
  <si>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</si>
  <si>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</si>
  <si>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</si>
  <si>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</si>
  <si>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</si>
  <si>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</si>
  <si>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</si>
  <si>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</si>
  <si>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</si>
  <si>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</si>
  <si>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</si>
  <si>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</si>
  <si>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</si>
  <si>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</si>
  <si>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</si>
  <si>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</si>
  <si>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</si>
  <si>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</si>
  <si>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</si>
  <si>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</si>
  <si>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</si>
  <si>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</si>
  <si>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</si>
  <si>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</si>
  <si>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</si>
  <si>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</si>
  <si>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</si>
  <si>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</si>
  <si>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</si>
  <si>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</si>
  <si>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</si>
  <si>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</si>
  <si>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</si>
  <si>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</si>
  <si>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</si>
  <si>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</si>
  <si>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</si>
  <si>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</si>
  <si>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</si>
  <si>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</si>
  <si>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</si>
  <si>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</si>
  <si>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</si>
  <si>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</si>
  <si>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</si>
  <si>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</si>
  <si>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</si>
  <si>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</si>
  <si>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</si>
  <si>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</si>
  <si>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</si>
  <si>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</si>
  <si>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</si>
  <si>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</si>
  <si>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</si>
  <si>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</si>
  <si>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</si>
  <si>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</si>
  <si>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</si>
  <si>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</si>
  <si>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</si>
  <si>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</si>
  <si>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</si>
  <si>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</si>
  <si>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</si>
  <si>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</si>
  <si>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</si>
  <si>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</si>
  <si>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</si>
  <si>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</si>
  <si>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</si>
  <si>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</si>
  <si>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</si>
  <si>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</si>
  <si>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</si>
  <si>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</si>
  <si>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</si>
  <si>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</si>
  <si>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</si>
  <si>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</si>
  <si>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</si>
  <si>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</si>
  <si>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</si>
  <si>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</si>
  <si>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</si>
  <si>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</si>
  <si>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</si>
  <si>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</si>
  <si>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</si>
  <si>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</si>
  <si>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</si>
  <si>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</si>
  <si>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</si>
  <si>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</si>
  <si>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</si>
  <si>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</si>
  <si>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</si>
  <si>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</si>
  <si>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</si>
  <si>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</si>
  <si>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</si>
  <si>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</si>
  <si>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</si>
  <si>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</si>
  <si>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</si>
  <si>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</si>
  <si>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</si>
  <si>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</si>
  <si>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</si>
  <si>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</si>
  <si>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</si>
  <si>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</si>
  <si>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</si>
  <si>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</si>
  <si>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</si>
  <si>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</si>
  <si>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</si>
  <si>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</si>
  <si>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</si>
  <si>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</si>
  <si>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</si>
  <si>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</si>
  <si>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</si>
  <si>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</si>
  <si>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</si>
  <si>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</si>
  <si>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</si>
  <si>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</si>
  <si>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</si>
  <si>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</si>
  <si>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</si>
  <si>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</si>
  <si>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</si>
  <si>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</si>
  <si>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</si>
  <si>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</si>
  <si>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</si>
  <si>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</si>
  <si>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</si>
  <si>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</si>
  <si>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</si>
  <si>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</si>
  <si>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</si>
  <si>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</si>
  <si>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</si>
  <si>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</si>
  <si>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</si>
  <si>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</si>
  <si>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</si>
  <si>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</si>
  <si>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</si>
  <si>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</si>
  <si>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</si>
  <si>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</si>
  <si>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</si>
  <si>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</si>
  <si>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</si>
  <si>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</si>
  <si>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</si>
  <si>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</si>
  <si>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</si>
  <si>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</si>
  <si>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</si>
  <si>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</si>
  <si>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</si>
  <si>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</si>
  <si>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</si>
  <si>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</si>
  <si>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</si>
  <si>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</si>
  <si>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</si>
  <si>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</si>
  <si>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</si>
  <si>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</si>
  <si>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</si>
  <si>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</si>
  <si>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</si>
  <si>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</si>
  <si>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</si>
  <si>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</si>
  <si>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</si>
  <si>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</si>
  <si>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</si>
  <si>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</si>
  <si>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</si>
  <si>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</si>
  <si>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</si>
  <si>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</si>
  <si>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</si>
  <si>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</si>
  <si>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</si>
  <si>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</si>
  <si>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</si>
  <si>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</si>
  <si>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</si>
  <si>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</si>
  <si>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</si>
  <si>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</si>
  <si>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</si>
  <si>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</si>
  <si>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</si>
  <si>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</si>
  <si>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</si>
  <si>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</si>
  <si>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</si>
  <si>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</si>
  <si>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</si>
  <si>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</si>
  <si>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</si>
  <si>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</si>
  <si>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</si>
  <si>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</si>
  <si>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</si>
  <si>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</si>
  <si>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</si>
  <si>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</si>
  <si>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</si>
  <si>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</si>
  <si>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</si>
  <si>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</si>
  <si>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</si>
  <si>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</si>
  <si>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</si>
  <si>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</si>
  <si>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</si>
  <si>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</si>
  <si>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</si>
  <si>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</si>
  <si>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</si>
  <si>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</si>
  <si>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</si>
  <si>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</si>
  <si>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</si>
  <si>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</si>
  <si>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</si>
  <si>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</si>
  <si>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</si>
  <si>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</si>
  <si>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</si>
  <si>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</si>
  <si>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</si>
  <si>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</si>
  <si>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</si>
  <si>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</si>
  <si>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</si>
  <si>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</si>
  <si>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</si>
  <si>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</si>
  <si>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</si>
  <si>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</si>
  <si>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</si>
  <si>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</si>
  <si>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</si>
  <si>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</si>
  <si>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</si>
  <si>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</si>
  <si>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</si>
  <si>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</si>
  <si>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</si>
  <si>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</si>
  <si>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</si>
  <si>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</si>
  <si>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</si>
  <si>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</si>
  <si>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</si>
  <si>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</si>
  <si>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</si>
  <si>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</si>
  <si>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</si>
  <si>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</si>
  <si>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</si>
  <si>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</si>
  <si>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</si>
  <si>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</si>
  <si>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</si>
  <si>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</si>
  <si>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</si>
  <si>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</si>
  <si>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</si>
  <si>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</si>
  <si>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</si>
  <si>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</si>
  <si>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</si>
  <si>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</si>
  <si>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</si>
  <si>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</si>
  <si>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</si>
  <si>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</si>
  <si>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</si>
  <si>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</si>
  <si>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</si>
  <si>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</si>
  <si>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</si>
  <si>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</si>
  <si>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</si>
  <si>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</si>
  <si>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</si>
  <si>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</si>
  <si>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</si>
  <si>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</si>
  <si>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</si>
  <si>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</si>
  <si>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</si>
  <si>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</si>
  <si>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</si>
  <si>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</si>
  <si>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</si>
  <si>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</si>
  <si>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</si>
  <si>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</si>
  <si>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</si>
  <si>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</si>
  <si>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</si>
  <si>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</si>
  <si>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</si>
  <si>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</si>
  <si>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</si>
  <si>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</si>
  <si>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</si>
  <si>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</si>
  <si>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</si>
  <si>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</si>
  <si>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</si>
  <si>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</si>
  <si>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</si>
  <si>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</si>
  <si>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</si>
  <si>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</si>
  <si>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</si>
  <si>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</si>
  <si>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</si>
  <si>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</si>
  <si>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</si>
  <si>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</si>
  <si>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</si>
  <si>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</si>
  <si>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</si>
  <si>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</si>
  <si>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</si>
  <si>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</si>
  <si>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</si>
  <si>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</si>
  <si>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</si>
  <si>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</si>
  <si>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</si>
  <si>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</si>
  <si>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</si>
  <si>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</si>
  <si>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</si>
  <si>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</si>
  <si>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</si>
  <si>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</si>
  <si>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</si>
  <si>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</si>
  <si>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</si>
  <si>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</si>
  <si>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</si>
  <si>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</si>
  <si>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</si>
  <si>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</si>
  <si>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</si>
  <si>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</si>
  <si>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</si>
  <si>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</si>
  <si>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</si>
  <si>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</si>
  <si>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</si>
  <si>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</si>
  <si>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</si>
  <si>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</si>
  <si>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</si>
  <si>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</si>
  <si>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</si>
  <si>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</si>
  <si>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</si>
  <si>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</si>
  <si>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</si>
  <si>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</si>
  <si>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</si>
  <si>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</si>
  <si>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</si>
  <si>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</si>
  <si>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</si>
  <si>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</si>
  <si>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</si>
  <si>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</si>
  <si>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</si>
  <si>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</si>
  <si>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</si>
  <si>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</si>
  <si>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</si>
  <si>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</si>
  <si>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</si>
  <si>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</si>
  <si>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</si>
  <si>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</si>
  <si>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</si>
  <si>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</si>
  <si>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</si>
  <si>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</si>
  <si>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</si>
  <si>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</si>
  <si>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</si>
  <si>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</si>
  <si>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</si>
  <si>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</si>
  <si>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</si>
  <si>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</si>
  <si>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</si>
  <si>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</si>
  <si>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</si>
  <si>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</si>
  <si>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</si>
  <si>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</si>
  <si>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</si>
  <si>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</si>
  <si>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</si>
  <si>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</si>
  <si>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</si>
  <si>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</si>
  <si>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</si>
  <si>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</si>
  <si>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</si>
  <si>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</si>
  <si>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</si>
  <si>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</si>
  <si>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</si>
  <si>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</si>
  <si>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</si>
  <si>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</si>
  <si>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</si>
  <si>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</si>
  <si>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</si>
  <si>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</si>
  <si>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</si>
  <si>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</si>
  <si>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</si>
  <si>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</si>
  <si>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</si>
  <si>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</si>
  <si>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</si>
  <si>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</si>
  <si>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</si>
  <si>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</si>
  <si>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</si>
  <si>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</si>
  <si>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</si>
  <si>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</si>
  <si>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</si>
  <si>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</si>
  <si>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</si>
  <si>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</si>
  <si>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</si>
  <si>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</si>
  <si>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</si>
  <si>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</si>
  <si>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</si>
  <si>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</si>
  <si>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</si>
  <si>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</si>
  <si>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</si>
  <si>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</si>
  <si>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</si>
  <si>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</si>
  <si>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</si>
  <si>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</si>
  <si>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</si>
  <si>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</si>
  <si>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</si>
  <si>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</si>
  <si>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</si>
  <si>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</si>
  <si>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</si>
  <si>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</si>
  <si>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</si>
  <si>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</si>
  <si>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</si>
  <si>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</si>
  <si>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</si>
  <si>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</si>
  <si>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</si>
  <si>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</si>
  <si>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</si>
  <si>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</si>
  <si>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</si>
  <si>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</si>
  <si>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</si>
  <si>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</si>
  <si>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</si>
  <si>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</si>
  <si>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</si>
  <si>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</si>
  <si>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</si>
  <si>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</si>
  <si>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</si>
  <si>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</si>
  <si>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</si>
  <si>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</si>
  <si>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</si>
  <si>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</si>
  <si>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</si>
  <si>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</si>
  <si>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</si>
  <si>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</si>
  <si>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</si>
  <si>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</si>
  <si>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</si>
  <si>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</si>
  <si>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</si>
  <si>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</si>
  <si>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</si>
  <si>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</si>
  <si>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</si>
  <si>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</si>
  <si>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</si>
  <si>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</si>
  <si>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</si>
  <si>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</si>
  <si>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</si>
  <si>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</si>
  <si>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</si>
  <si>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</si>
  <si>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</si>
  <si>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</si>
  <si>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</si>
  <si>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</si>
  <si>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</si>
  <si>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</si>
  <si>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</si>
  <si>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</si>
  <si>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</si>
  <si>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</si>
  <si>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</si>
  <si>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</si>
  <si>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</si>
  <si>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</si>
  <si>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</si>
  <si>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</si>
  <si>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</si>
  <si>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</si>
  <si>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</si>
  <si>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</si>
  <si>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</si>
  <si>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</si>
  <si>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</si>
  <si>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</si>
  <si>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</si>
  <si>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</si>
  <si>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</si>
  <si>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</si>
  <si>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</si>
  <si>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</si>
  <si>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</si>
  <si>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</si>
  <si>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</si>
  <si>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</si>
  <si>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</si>
  <si>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</si>
  <si>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</si>
  <si>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</si>
  <si>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</si>
  <si>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</si>
  <si>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</si>
  <si>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</si>
  <si>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</si>
  <si>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</si>
  <si>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</si>
  <si>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</si>
  <si>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</si>
  <si>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</si>
  <si>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</si>
  <si>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</si>
  <si>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</si>
  <si>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</si>
  <si>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</si>
  <si>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</si>
  <si>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</si>
  <si>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</si>
  <si>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</si>
  <si>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</si>
  <si>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</si>
  <si>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</si>
  <si>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</si>
  <si>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</si>
  <si>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</si>
  <si>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</si>
  <si>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</si>
  <si>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</si>
  <si>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</si>
  <si>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</si>
  <si>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</si>
  <si>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</si>
  <si>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</si>
  <si>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</si>
  <si>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</si>
  <si>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</si>
  <si>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</si>
  <si>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</si>
  <si>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</si>
  <si>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</si>
  <si>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</si>
  <si>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</si>
  <si>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</si>
  <si>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</si>
  <si>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</si>
  <si>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</si>
  <si>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</si>
  <si>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</si>
  <si>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</si>
  <si>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</si>
  <si>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</si>
  <si>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</si>
  <si>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</si>
  <si>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</si>
  <si>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</si>
  <si>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</si>
  <si>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</si>
  <si>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</si>
  <si>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</si>
  <si>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</si>
  <si>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</si>
  <si>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</si>
  <si>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</si>
  <si>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</si>
  <si>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</si>
  <si>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</si>
  <si>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</si>
  <si>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</si>
  <si>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</si>
  <si>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</si>
  <si>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</si>
  <si>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</si>
  <si>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</si>
  <si>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</si>
  <si>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</si>
  <si>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</si>
  <si>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</si>
  <si>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</si>
  <si>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</si>
  <si>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</si>
  <si>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</si>
  <si>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</si>
  <si>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</si>
  <si>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</si>
  <si>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</si>
  <si>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</si>
  <si>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</si>
  <si>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</si>
  <si>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</si>
  <si>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</si>
  <si>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</si>
  <si>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</si>
  <si>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</si>
  <si>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</si>
  <si>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</si>
  <si>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</si>
  <si>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</si>
  <si>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</si>
  <si>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</si>
  <si>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</si>
  <si>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</si>
  <si>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</si>
  <si>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</si>
  <si>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</si>
  <si>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</si>
  <si>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</si>
  <si>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</si>
  <si>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</si>
  <si>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</si>
  <si>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</si>
  <si>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</si>
  <si>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</si>
  <si>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</si>
  <si>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</si>
  <si>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</si>
  <si>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</si>
  <si>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</si>
  <si>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</si>
  <si>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</si>
  <si>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</si>
  <si>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</si>
  <si>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</si>
  <si>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</si>
  <si>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</si>
  <si>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</si>
  <si>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</si>
  <si>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</si>
  <si>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</si>
  <si>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</si>
  <si>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</si>
  <si>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</si>
  <si>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</si>
  <si>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</si>
  <si>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</si>
  <si>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</si>
  <si>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</si>
  <si>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</si>
  <si>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</si>
  <si>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</si>
  <si>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</si>
  <si>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</si>
  <si>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</si>
  <si>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</si>
  <si>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</si>
  <si>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</si>
  <si>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</si>
  <si>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</si>
  <si>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</si>
  <si>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</si>
  <si>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</si>
  <si>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</si>
  <si>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</si>
  <si>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</si>
  <si>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</si>
  <si>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</si>
  <si>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</si>
  <si>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</si>
  <si>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</si>
  <si>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</si>
  <si>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</si>
  <si>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</si>
  <si>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</si>
  <si>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</si>
  <si>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</si>
  <si>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</si>
  <si>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</si>
  <si>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</si>
  <si>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</si>
  <si>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</si>
  <si>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</si>
  <si>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</si>
  <si>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</si>
  <si>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</si>
  <si>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</si>
  <si>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</si>
  <si>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</si>
  <si>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</si>
  <si>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</si>
  <si>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</si>
  <si>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</si>
  <si>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</si>
  <si>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</si>
  <si>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</si>
  <si>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</si>
  <si>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</si>
  <si>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</si>
  <si>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</si>
  <si>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</si>
  <si>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</si>
  <si>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</si>
  <si>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</si>
  <si>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</si>
  <si>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</si>
  <si>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</si>
  <si>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</si>
  <si>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</si>
  <si>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</si>
  <si>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</si>
  <si>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</si>
  <si>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</si>
  <si>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</si>
  <si>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</si>
  <si>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</si>
  <si>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</si>
  <si>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</si>
  <si>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</si>
  <si>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</si>
  <si>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</si>
  <si>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</si>
  <si>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</si>
  <si>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</si>
  <si>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</si>
  <si>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</si>
  <si>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</si>
  <si>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</si>
  <si>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</si>
  <si>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</si>
  <si>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</si>
  <si>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</si>
  <si>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</si>
  <si>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</si>
  <si>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</si>
  <si>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</si>
  <si>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</si>
  <si>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</si>
  <si>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</si>
  <si>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</si>
  <si>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</si>
  <si>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</si>
  <si>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</si>
  <si>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</si>
  <si>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</si>
  <si>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</si>
  <si>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</si>
  <si>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</si>
  <si>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</si>
  <si>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</si>
  <si>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</si>
  <si>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</si>
  <si>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</si>
  <si>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</si>
  <si>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</si>
  <si>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</si>
  <si>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</si>
  <si>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</si>
  <si>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</si>
  <si>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</si>
  <si>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</si>
  <si>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</si>
  <si>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</si>
  <si>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</si>
  <si>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</si>
  <si>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</si>
  <si>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</si>
  <si>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</si>
  <si>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</si>
  <si>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</si>
  <si>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</si>
  <si>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</si>
  <si>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</si>
  <si>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</si>
  <si>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</si>
  <si>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</si>
  <si>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</si>
  <si>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</si>
  <si>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</si>
  <si>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</si>
  <si>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</si>
  <si>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</si>
  <si>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</si>
  <si>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</si>
  <si>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</si>
  <si>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</si>
  <si>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</si>
  <si>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</si>
  <si>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</si>
  <si>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</si>
  <si>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</si>
  <si>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</si>
  <si>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</si>
  <si>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</si>
  <si>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</si>
  <si>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</si>
  <si>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</si>
  <si>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</si>
  <si>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</si>
  <si>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</si>
  <si>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</si>
  <si>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</si>
  <si>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</si>
  <si>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</si>
  <si>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</si>
  <si>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</si>
  <si>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</si>
  <si>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</si>
  <si>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</si>
  <si>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</si>
  <si>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</si>
  <si>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</si>
  <si>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</si>
  <si>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</si>
  <si>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</si>
  <si>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</si>
  <si>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</si>
  <si>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</si>
  <si>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</si>
  <si>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</si>
  <si>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</si>
  <si>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</si>
  <si>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</si>
  <si>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</si>
  <si>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</si>
  <si>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</si>
  <si>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</si>
  <si>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</si>
  <si>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</si>
  <si>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</si>
  <si>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</si>
  <si>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</si>
  <si>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</si>
  <si>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</si>
  <si>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</si>
  <si>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</si>
  <si>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</si>
  <si>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</si>
  <si>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</si>
  <si>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</si>
  <si>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</si>
  <si>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</si>
  <si>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</si>
  <si>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</si>
  <si>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</si>
  <si>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</si>
  <si>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</si>
  <si>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</si>
  <si>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</si>
  <si>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</si>
  <si>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</si>
  <si>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</si>
  <si>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</si>
  <si>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</si>
  <si>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</si>
  <si>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</si>
  <si>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</si>
  <si>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</si>
  <si>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</si>
  <si>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</si>
  <si>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</si>
  <si>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</si>
  <si>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</si>
  <si>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</si>
  <si>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</si>
  <si>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</si>
  <si>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</si>
  <si>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</si>
  <si>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</si>
  <si>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</si>
  <si>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</si>
  <si>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</si>
  <si>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</si>
  <si>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</si>
  <si>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</si>
  <si>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</si>
  <si>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</si>
  <si>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</si>
  <si>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</si>
  <si>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</si>
  <si>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</si>
  <si>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</si>
  <si>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</si>
  <si>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</si>
  <si>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</si>
  <si>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</si>
  <si>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</si>
  <si>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</si>
  <si>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</si>
  <si>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</si>
  <si>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</si>
  <si>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</si>
  <si>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</si>
  <si>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</si>
  <si>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</si>
  <si>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</si>
  <si>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</si>
  <si>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</si>
  <si>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</si>
  <si>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</si>
  <si>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</si>
  <si>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</si>
  <si>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</si>
  <si>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</si>
  <si>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</si>
  <si>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</si>
  <si>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</si>
  <si>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</si>
  <si>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</si>
  <si>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</si>
  <si>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</si>
  <si>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</si>
  <si>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</si>
  <si>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</si>
  <si>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</si>
  <si>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</si>
  <si>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</si>
  <si>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</si>
  <si>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</si>
  <si>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</si>
  <si>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</si>
  <si>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</si>
  <si>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</si>
  <si>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</si>
  <si>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</si>
  <si>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</si>
  <si>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</si>
  <si>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</si>
  <si>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</si>
  <si>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</si>
  <si>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</si>
  <si>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</si>
  <si>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</si>
  <si>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</si>
  <si>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</si>
  <si>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</si>
  <si>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</si>
  <si>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</si>
  <si>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</si>
  <si>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</si>
  <si>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</si>
  <si>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</si>
  <si>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</si>
  <si>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</si>
  <si>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</si>
  <si>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</si>
  <si>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</si>
  <si>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</si>
  <si>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</si>
  <si>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</si>
  <si>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</si>
  <si>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</si>
  <si>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</si>
  <si>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</si>
  <si>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</si>
  <si>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</si>
  <si>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</si>
  <si>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</si>
  <si>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</si>
  <si>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</si>
  <si>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</si>
  <si>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</si>
  <si>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</si>
  <si>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</si>
  <si>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</si>
  <si>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</si>
  <si>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</si>
  <si>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</si>
  <si>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</si>
  <si>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</si>
  <si>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</si>
  <si>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</si>
  <si>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</si>
  <si>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</si>
  <si>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</si>
  <si>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</si>
  <si>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</si>
  <si>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</si>
  <si>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</si>
  <si>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</si>
  <si>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</si>
  <si>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</si>
  <si>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</si>
  <si>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</si>
  <si>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</si>
  <si>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</si>
  <si>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</si>
  <si>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</si>
  <si>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</si>
  <si>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</si>
  <si>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</si>
  <si>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</si>
  <si>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</si>
  <si>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</si>
  <si>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</si>
  <si>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</si>
  <si>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</si>
  <si>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</si>
  <si>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</si>
  <si>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</si>
  <si>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</si>
  <si>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</si>
  <si>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</si>
  <si>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</si>
  <si>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</si>
  <si>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</si>
  <si>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</si>
  <si>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</si>
  <si>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</si>
  <si>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</si>
  <si>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</si>
  <si>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</si>
  <si>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</si>
  <si>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</si>
  <si>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</si>
  <si>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</si>
  <si>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</si>
  <si>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</si>
  <si>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</si>
  <si>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</si>
  <si>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</si>
  <si>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</si>
  <si>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</si>
  <si>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</si>
  <si>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</si>
  <si>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</si>
  <si>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</si>
  <si>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</si>
  <si>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</si>
  <si>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</si>
  <si>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</si>
  <si>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</si>
  <si>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</si>
  <si>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</si>
  <si>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</si>
  <si>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</si>
  <si>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</si>
  <si>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</si>
  <si>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</si>
  <si>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</si>
  <si>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</si>
  <si>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</si>
  <si>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</si>
  <si>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</si>
  <si>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</si>
  <si>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</si>
  <si>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</si>
  <si>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</si>
  <si>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</si>
  <si>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</si>
  <si>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</si>
  <si>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</si>
  <si>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</si>
  <si>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</si>
  <si>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</si>
  <si>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</si>
  <si>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</si>
  <si>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</si>
  <si>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</si>
  <si>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</si>
  <si>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</si>
  <si>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</si>
  <si>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</si>
  <si>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</si>
  <si>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</si>
  <si>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</si>
  <si>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</si>
  <si>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</si>
  <si>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</si>
  <si>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</si>
  <si>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</si>
  <si>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</si>
  <si>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</si>
  <si>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</si>
  <si>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</si>
  <si>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</si>
  <si>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</si>
  <si>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</si>
  <si>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</si>
  <si>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</si>
  <si>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</si>
  <si>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</si>
  <si>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</si>
  <si>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</si>
  <si>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</si>
  <si>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</si>
  <si>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</si>
  <si>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</si>
  <si>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</si>
  <si>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</si>
  <si>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</si>
  <si>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</si>
  <si>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</si>
  <si>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</si>
  <si>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</si>
  <si>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</si>
  <si>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</si>
  <si>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</si>
  <si>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</si>
  <si>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</si>
  <si>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</si>
  <si>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</si>
  <si>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</si>
  <si>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</si>
  <si>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</si>
  <si>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</si>
  <si>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</si>
  <si>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</si>
  <si>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</si>
  <si>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</si>
  <si>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</si>
  <si>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</si>
  <si>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</si>
  <si>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</si>
  <si>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</si>
  <si>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</si>
  <si>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</si>
  <si>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</si>
  <si>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</si>
  <si>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</si>
  <si>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</si>
  <si>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</si>
  <si>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</si>
  <si>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</si>
  <si>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</si>
  <si>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</si>
  <si>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</si>
  <si>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</si>
  <si>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</si>
  <si>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</si>
  <si>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</si>
  <si>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</si>
  <si>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</si>
  <si>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</si>
  <si>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</si>
  <si>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</si>
  <si>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</si>
  <si>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</si>
  <si>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</si>
  <si>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</si>
  <si>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</si>
  <si>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</si>
  <si>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</si>
  <si>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</si>
  <si>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</si>
  <si>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</si>
  <si>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</si>
  <si>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</si>
  <si>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</si>
  <si>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</si>
  <si>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</si>
  <si>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</si>
  <si>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</si>
  <si>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</si>
  <si>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</si>
  <si>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</si>
  <si>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</si>
  <si>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</si>
  <si>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</si>
  <si>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</si>
  <si>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</si>
  <si>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</si>
  <si>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</si>
  <si>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</si>
  <si>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</si>
  <si>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</si>
  <si>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</si>
  <si>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</si>
  <si>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</si>
  <si>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</si>
  <si>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</si>
  <si>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</si>
  <si>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</si>
  <si>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</si>
  <si>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</si>
  <si>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</si>
  <si>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</si>
  <si>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</si>
  <si>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</si>
  <si>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</si>
  <si>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</si>
  <si>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</si>
  <si>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</si>
  <si>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</si>
  <si>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</si>
  <si>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</si>
  <si>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</si>
  <si>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</si>
  <si>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</si>
  <si>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</si>
  <si>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</si>
  <si>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</si>
  <si>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</si>
  <si>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</si>
  <si>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</si>
  <si>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</si>
  <si>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</si>
  <si>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</si>
  <si>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</si>
  <si>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</si>
  <si>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</si>
  <si>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</si>
  <si>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</si>
  <si>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</si>
  <si>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</si>
  <si>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</si>
  <si>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</si>
  <si>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</si>
  <si>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</si>
  <si>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</si>
  <si>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</si>
  <si>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</si>
  <si>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</si>
  <si>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</si>
  <si>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</si>
  <si>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</si>
  <si>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</si>
  <si>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</si>
  <si>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</si>
  <si>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</si>
  <si>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</si>
  <si>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</si>
  <si>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</si>
  <si>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</si>
  <si>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</si>
  <si>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</si>
  <si>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</si>
  <si>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</si>
  <si>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</si>
  <si>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</si>
  <si>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</si>
  <si>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</si>
  <si>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</si>
  <si>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</si>
  <si>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</si>
  <si>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</si>
  <si>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</si>
  <si>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</si>
  <si>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</si>
  <si>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</si>
  <si>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</si>
  <si>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</si>
  <si>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</si>
  <si>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</si>
  <si>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</si>
  <si>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</si>
  <si>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</si>
  <si>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</si>
  <si>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</si>
  <si>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</si>
  <si>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</si>
  <si>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</si>
  <si>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</si>
  <si>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</si>
  <si>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</si>
  <si>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</si>
  <si>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</si>
  <si>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</si>
  <si>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</si>
  <si>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</si>
  <si>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</si>
  <si>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</si>
  <si>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</si>
  <si>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</si>
  <si>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</si>
  <si>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</si>
  <si>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</si>
  <si>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</si>
  <si>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</si>
  <si>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</si>
  <si>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</si>
  <si>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</si>
  <si>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</si>
  <si>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</si>
  <si>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</si>
  <si>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</si>
  <si>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</si>
  <si>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</si>
  <si>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</si>
  <si>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</si>
  <si>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</si>
  <si>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</si>
  <si>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</si>
  <si>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</si>
  <si>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</si>
  <si>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</si>
  <si>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</si>
  <si>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</si>
  <si>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</si>
  <si>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</si>
  <si>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</si>
  <si>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</si>
  <si>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</si>
  <si>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</si>
  <si>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</si>
  <si>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</si>
  <si>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</si>
  <si>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</si>
  <si>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</si>
  <si>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</si>
  <si>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</si>
  <si>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</si>
  <si>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</si>
  <si>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</si>
  <si>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</si>
  <si>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</si>
  <si>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</si>
  <si>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</si>
  <si>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</si>
  <si>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</si>
  <si>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</si>
  <si>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</si>
  <si>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</si>
  <si>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</si>
  <si>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</si>
  <si>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</si>
  <si>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</si>
  <si>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</si>
  <si>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</si>
  <si>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</si>
  <si>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</si>
  <si>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</si>
  <si>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</si>
  <si>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</si>
  <si>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</si>
  <si>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</si>
  <si>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</si>
  <si>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</si>
  <si>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</si>
  <si>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</si>
  <si>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</si>
  <si>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</si>
  <si>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</si>
  <si>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</si>
  <si>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</si>
  <si>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</si>
  <si>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</si>
  <si>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</si>
  <si>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</si>
  <si>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</si>
  <si>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</si>
  <si>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</si>
  <si>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</si>
  <si>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</si>
  <si>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</si>
  <si>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</si>
  <si>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</si>
  <si>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</si>
  <si>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</si>
  <si>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</si>
  <si>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</si>
  <si>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</si>
  <si>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</si>
  <si>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</si>
  <si>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</si>
  <si>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</si>
  <si>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</si>
  <si>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</si>
  <si>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</si>
  <si>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</si>
  <si>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</si>
  <si>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</si>
  <si>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</si>
  <si>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</si>
  <si>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</si>
  <si>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</si>
  <si>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</si>
  <si>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</si>
  <si>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</si>
  <si>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</si>
  <si>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</si>
  <si>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</si>
  <si>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</si>
  <si>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</si>
  <si>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</si>
  <si>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</si>
  <si>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</si>
  <si>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</si>
  <si>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</si>
  <si>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</si>
  <si>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</si>
  <si>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</si>
  <si>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</si>
  <si>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</si>
  <si>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</si>
  <si>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</si>
  <si>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</si>
  <si>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</si>
  <si>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</si>
  <si>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</si>
  <si>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</si>
  <si>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</si>
  <si>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</si>
  <si>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</si>
  <si>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</si>
  <si>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</si>
  <si>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</si>
  <si>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</si>
  <si>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</si>
  <si>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</si>
  <si>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</si>
  <si>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</si>
  <si>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</si>
  <si>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</si>
  <si>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</si>
  <si>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</si>
  <si>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</si>
  <si>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</si>
  <si>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</si>
  <si>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</si>
  <si>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</si>
  <si>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</si>
  <si>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</si>
  <si>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</si>
  <si>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</si>
  <si>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</si>
  <si>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</si>
  <si>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</si>
  <si>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</si>
  <si>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</si>
  <si>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</si>
  <si>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</si>
  <si>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</si>
  <si>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</si>
  <si>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</si>
  <si>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</si>
  <si>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</si>
  <si>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</si>
  <si>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</si>
  <si>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</si>
  <si>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</si>
  <si>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</si>
  <si>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</si>
  <si>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</si>
  <si>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</si>
  <si>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</si>
  <si>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</si>
  <si>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</si>
  <si>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</si>
  <si>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</si>
  <si>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</si>
  <si>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</si>
  <si>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</si>
  <si>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</si>
  <si>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</si>
  <si>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</si>
  <si>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</si>
  <si>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</si>
  <si>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</si>
  <si>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</si>
  <si>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</si>
  <si>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</si>
  <si>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</si>
  <si>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</si>
  <si>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</si>
  <si>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</si>
  <si>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</si>
  <si>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</si>
  <si>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</si>
  <si>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</si>
  <si>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</si>
  <si>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</si>
  <si>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</si>
  <si>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</si>
  <si>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</si>
  <si>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</si>
  <si>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</si>
  <si>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</si>
  <si>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</si>
  <si>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</si>
  <si>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</si>
  <si>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</si>
  <si>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</si>
  <si>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</si>
  <si>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</si>
  <si>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</si>
  <si>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</si>
  <si>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</si>
  <si>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</si>
  <si>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</si>
  <si>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</si>
  <si>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</si>
  <si>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</si>
  <si>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</si>
  <si>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</si>
  <si>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</si>
  <si>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</si>
  <si>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</si>
  <si>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</si>
  <si>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</si>
  <si>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</si>
  <si>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</si>
  <si>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</si>
  <si>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</si>
  <si>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</si>
  <si>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</si>
  <si>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</si>
  <si>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</si>
  <si>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</si>
  <si>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</si>
  <si>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</si>
  <si>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</si>
  <si>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</si>
  <si>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</si>
  <si>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</si>
  <si>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</si>
  <si>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</si>
  <si>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</si>
  <si>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</si>
  <si>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</si>
  <si>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</si>
  <si>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</si>
  <si>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</si>
  <si>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</si>
  <si>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</si>
  <si>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</si>
  <si>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</si>
  <si>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</si>
  <si>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</si>
  <si>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</si>
  <si>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</si>
  <si>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</si>
  <si>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</si>
  <si>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</si>
  <si>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</si>
  <si>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</si>
  <si>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</si>
  <si>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</si>
  <si>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</si>
  <si>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</si>
  <si>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</si>
  <si>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</si>
  <si>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</si>
  <si>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</si>
  <si>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</si>
  <si>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</si>
  <si>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</si>
  <si>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</si>
  <si>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</si>
  <si>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</si>
  <si>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</si>
  <si>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</si>
  <si>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</si>
  <si>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</si>
  <si>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</si>
  <si>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</si>
  <si>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</si>
  <si>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</si>
  <si>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</si>
  <si>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</si>
  <si>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</si>
  <si>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</si>
  <si>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</si>
  <si>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</si>
  <si>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</si>
  <si>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</si>
  <si>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</si>
  <si>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</si>
  <si>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</si>
  <si>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</si>
  <si>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</si>
  <si>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</si>
  <si>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</si>
  <si>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</si>
  <si>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</si>
  <si>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</si>
  <si>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</si>
  <si>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</si>
  <si>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</si>
  <si>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</si>
  <si>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</si>
  <si>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</si>
  <si>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</si>
  <si>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</si>
  <si>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</si>
  <si>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</si>
  <si>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</si>
  <si>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</si>
  <si>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</si>
  <si>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</si>
  <si>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</si>
  <si>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</si>
  <si>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</si>
  <si>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</si>
  <si>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</si>
  <si>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</si>
  <si>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</si>
  <si>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</si>
  <si>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</si>
  <si>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</si>
  <si>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</si>
  <si>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</si>
  <si>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</si>
  <si>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</si>
  <si>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</si>
  <si>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</si>
  <si>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</si>
  <si>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</si>
  <si>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</si>
  <si>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</si>
  <si>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</si>
  <si>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</si>
  <si>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</si>
  <si>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</si>
  <si>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</si>
  <si>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</si>
  <si>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</si>
  <si>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</si>
  <si>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</si>
  <si>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</si>
  <si>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</si>
  <si>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</si>
  <si>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</si>
  <si>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</si>
  <si>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</si>
  <si>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</si>
  <si>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</si>
  <si>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</si>
  <si>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</si>
  <si>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</si>
  <si>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</si>
  <si>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</si>
  <si>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</si>
  <si>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</si>
  <si>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</si>
  <si>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</si>
  <si>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</si>
  <si>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</si>
  <si>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</si>
  <si>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</si>
  <si>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</si>
  <si>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</si>
  <si>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</si>
  <si>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</si>
  <si>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</si>
  <si>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</si>
  <si>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</si>
  <si>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</si>
  <si>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</si>
  <si>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</si>
  <si>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</si>
  <si>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</si>
  <si>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</si>
  <si>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</si>
  <si>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</si>
  <si>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</si>
  <si>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</si>
  <si>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</si>
  <si>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</si>
  <si>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</si>
  <si>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</si>
  <si>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</si>
  <si>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</si>
  <si>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</si>
  <si>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</si>
  <si>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</si>
  <si>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</si>
  <si>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</si>
  <si>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</si>
  <si>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</si>
  <si>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</si>
  <si>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</si>
  <si>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</si>
  <si>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</si>
  <si>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</si>
  <si>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</si>
  <si>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</si>
  <si>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</si>
  <si>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</si>
  <si>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</si>
  <si>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</si>
  <si>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</si>
  <si>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</si>
  <si>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</si>
  <si>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</si>
  <si>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</si>
  <si>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</si>
  <si>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</si>
  <si>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</si>
  <si>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</si>
  <si>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</si>
  <si>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</si>
  <si>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</si>
  <si>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</si>
  <si>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</si>
  <si>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</si>
  <si>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</si>
  <si>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</si>
  <si>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</si>
  <si>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</si>
  <si>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</si>
  <si>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</si>
  <si>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</si>
  <si>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</si>
  <si>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</si>
  <si>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</si>
  <si>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</si>
  <si>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</si>
  <si>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</si>
  <si>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</si>
  <si>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</si>
  <si>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</si>
  <si>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</si>
  <si>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</si>
  <si>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</si>
  <si>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</si>
  <si>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</si>
  <si>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</si>
  <si>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</si>
  <si>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</si>
  <si>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</si>
  <si>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</si>
  <si>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</si>
  <si>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</si>
  <si>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</si>
  <si>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</si>
  <si>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</si>
  <si>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</si>
  <si>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</si>
  <si>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</si>
  <si>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</si>
  <si>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</si>
  <si>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</si>
  <si>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</si>
  <si>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</si>
  <si>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</si>
  <si>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</si>
  <si>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</si>
  <si>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</si>
  <si>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</si>
  <si>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</si>
  <si>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</si>
  <si>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</si>
  <si>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</si>
  <si>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</si>
  <si>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</si>
  <si>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</si>
  <si>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</si>
  <si>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</si>
  <si>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</si>
  <si>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</si>
  <si>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</si>
  <si>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</si>
  <si>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</si>
  <si>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</si>
  <si>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</si>
  <si>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</si>
  <si>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</si>
  <si>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</si>
  <si>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</si>
  <si>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</si>
  <si>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</si>
  <si>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</si>
  <si>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</si>
  <si>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</si>
  <si>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</si>
  <si>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</si>
  <si>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</si>
  <si>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</si>
  <si>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</si>
  <si>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</si>
  <si>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</si>
  <si>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</si>
  <si>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</si>
  <si>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</si>
  <si>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</si>
  <si>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</si>
  <si>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</si>
  <si>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</si>
  <si>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</si>
  <si>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</si>
  <si>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</si>
  <si>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</si>
  <si>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</si>
  <si>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</si>
  <si>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</si>
  <si>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</si>
  <si>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</si>
  <si>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</si>
  <si>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</si>
  <si>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</si>
  <si>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</si>
  <si>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</si>
  <si>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</si>
  <si>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</si>
  <si>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</si>
  <si>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</si>
  <si>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</si>
  <si>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</si>
  <si>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</si>
  <si>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</si>
  <si>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</si>
  <si>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</si>
  <si>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</si>
  <si>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</si>
  <si>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</si>
  <si>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</si>
  <si>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</si>
  <si>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</si>
  <si>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</si>
  <si>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</si>
  <si>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</si>
  <si>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</si>
  <si>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</si>
  <si>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</si>
  <si>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</si>
  <si>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</si>
  <si>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</si>
  <si>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</si>
  <si>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</si>
  <si>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</si>
  <si>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</si>
  <si>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</si>
  <si>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</si>
  <si>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</si>
  <si>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</si>
  <si>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</si>
  <si>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</si>
  <si>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</si>
  <si>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</si>
  <si>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</si>
  <si>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</si>
  <si>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</si>
  <si>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</si>
  <si>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</si>
  <si>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</si>
  <si>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</si>
  <si>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</si>
  <si>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</si>
  <si>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</si>
  <si>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</si>
  <si>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</si>
  <si>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</si>
  <si>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</si>
  <si>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</si>
  <si>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</si>
  <si>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</si>
  <si>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</si>
  <si>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</si>
  <si>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</si>
  <si>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</si>
  <si>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</si>
  <si>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</si>
  <si>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</si>
  <si>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</si>
  <si>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</si>
  <si>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</si>
  <si>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</si>
  <si>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</si>
  <si>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</si>
  <si>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</si>
  <si>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</si>
  <si>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</si>
  <si>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</si>
  <si>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</si>
  <si>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</si>
  <si>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</si>
  <si>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</si>
  <si>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</si>
  <si>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</si>
  <si>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</si>
  <si>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</si>
  <si>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</si>
  <si>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</si>
  <si>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</si>
  <si>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</si>
  <si>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</si>
  <si>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</si>
  <si>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</si>
  <si>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</si>
  <si>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</si>
  <si>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</si>
  <si>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</si>
  <si>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</si>
  <si>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</si>
  <si>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</si>
  <si>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</si>
  <si>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</si>
  <si>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</si>
  <si>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</si>
  <si>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</si>
  <si>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</si>
  <si>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</si>
  <si>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</si>
  <si>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</si>
  <si>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</si>
  <si>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</si>
  <si>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</si>
  <si>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</si>
  <si>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</si>
  <si>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</si>
  <si>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</si>
  <si>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</si>
  <si>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</si>
  <si>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</si>
  <si>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</si>
  <si>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</si>
  <si>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</si>
  <si>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</si>
  <si>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</si>
  <si>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</si>
  <si>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</si>
  <si>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</si>
  <si>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</si>
  <si>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</si>
  <si>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</si>
  <si>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</si>
  <si>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</si>
  <si>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</si>
  <si>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</si>
  <si>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</si>
  <si>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</si>
  <si>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</si>
  <si>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</si>
  <si>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</si>
  <si>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</si>
  <si>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</si>
  <si>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</si>
  <si>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</si>
  <si>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</si>
  <si>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</si>
  <si>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</si>
  <si>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</si>
  <si>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</si>
  <si>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</si>
  <si>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</si>
  <si>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</si>
  <si>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</si>
  <si>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</si>
  <si>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</si>
  <si>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</si>
  <si>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</si>
  <si>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</si>
  <si>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</si>
  <si>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</si>
  <si>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</si>
  <si>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</si>
  <si>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</si>
  <si>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</si>
  <si>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</si>
  <si>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</si>
  <si>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</si>
  <si>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</si>
  <si>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</si>
  <si>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</si>
  <si>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</si>
  <si>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</si>
  <si>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</si>
  <si>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</si>
  <si>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</si>
  <si>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</si>
  <si>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</si>
  <si>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</si>
  <si>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</si>
  <si>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</si>
  <si>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</si>
  <si>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</si>
  <si>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</si>
  <si>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</si>
  <si>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</si>
  <si>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</si>
  <si>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</si>
  <si>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</si>
  <si>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</si>
  <si>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</si>
  <si>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</si>
  <si>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</si>
  <si>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</si>
  <si>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</si>
  <si>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</si>
  <si>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</si>
  <si>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</si>
  <si>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</si>
  <si>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</si>
  <si>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</si>
  <si>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</si>
  <si>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</si>
  <si>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</si>
  <si>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</si>
  <si>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</si>
  <si>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</si>
  <si>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</si>
  <si>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</si>
  <si>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</si>
  <si>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</si>
  <si>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</si>
  <si>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</si>
  <si>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</si>
  <si>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</si>
  <si>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</si>
  <si>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</si>
  <si>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</si>
  <si>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</si>
  <si>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</si>
  <si>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</si>
  <si>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</si>
  <si>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</si>
  <si>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</si>
  <si>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</si>
  <si>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</si>
  <si>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</si>
  <si>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</si>
  <si>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</si>
  <si>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</si>
  <si>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</si>
  <si>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</si>
  <si>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</si>
  <si>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</si>
  <si>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</si>
  <si>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</si>
  <si>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</si>
  <si>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</si>
  <si>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</si>
  <si>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</si>
  <si>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</si>
  <si>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</si>
  <si>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</si>
  <si>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</si>
  <si>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</si>
  <si>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</si>
  <si>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</si>
  <si>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</si>
  <si>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</si>
  <si>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</si>
  <si>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</si>
  <si>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</si>
  <si>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</si>
  <si>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</si>
  <si>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</si>
  <si>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</si>
  <si>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</si>
  <si>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</si>
  <si>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</si>
  <si>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</si>
  <si>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</si>
  <si>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</si>
  <si>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</si>
  <si>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</si>
  <si>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</si>
  <si>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</si>
  <si>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</si>
  <si>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</si>
  <si>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</si>
  <si>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</si>
  <si>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</si>
  <si>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</si>
  <si>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</si>
  <si>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</si>
  <si>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</si>
  <si>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</si>
  <si>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</si>
  <si>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</si>
  <si>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</si>
  <si>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</si>
  <si>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</si>
  <si>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</si>
  <si>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</si>
  <si>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</si>
  <si>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</si>
  <si>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</si>
  <si>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</si>
  <si>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</si>
  <si>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</si>
  <si>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</si>
  <si>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</si>
  <si>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</si>
  <si>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</si>
  <si>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</si>
  <si>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</si>
  <si>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</si>
  <si>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</si>
  <si>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</si>
  <si>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</si>
  <si>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</si>
  <si>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</si>
  <si>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</si>
  <si>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</si>
  <si>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</si>
  <si>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</si>
  <si>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</si>
  <si>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</si>
  <si>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</si>
  <si>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</si>
  <si>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</si>
  <si>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</si>
  <si>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</si>
  <si>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</si>
  <si>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</si>
  <si>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</si>
  <si>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</si>
  <si>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</si>
  <si>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</si>
  <si>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</si>
  <si>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</si>
  <si>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</si>
  <si>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</si>
  <si>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</si>
  <si>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</si>
  <si>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</si>
  <si>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</si>
  <si>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</si>
  <si>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</si>
  <si>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</si>
  <si>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</si>
  <si>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</si>
  <si>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</si>
  <si>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</si>
  <si>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</si>
  <si>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</si>
  <si>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</si>
  <si>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</si>
  <si>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</si>
  <si>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</si>
  <si>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</si>
  <si>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</si>
  <si>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</si>
  <si>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</si>
  <si>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</si>
  <si>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</si>
  <si>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</si>
  <si>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</si>
  <si>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</si>
  <si>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</si>
  <si>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</si>
  <si>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</si>
  <si>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</si>
  <si>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</si>
  <si>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</si>
  <si>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</si>
  <si>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</si>
  <si>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</si>
  <si>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</si>
  <si>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</si>
  <si>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</si>
  <si>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</si>
  <si>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</si>
  <si>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</si>
  <si>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</si>
  <si>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</si>
  <si>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</si>
  <si>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</si>
  <si>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</si>
  <si>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</si>
  <si>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</si>
  <si>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</si>
  <si>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</si>
  <si>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</si>
  <si>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</si>
  <si>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</si>
  <si>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</si>
  <si>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</si>
  <si>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</si>
  <si>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</si>
  <si>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</si>
  <si>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</si>
  <si>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</si>
  <si>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</si>
  <si>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</si>
  <si>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</si>
  <si>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</si>
  <si>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</si>
  <si>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</si>
  <si>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</si>
  <si>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</si>
  <si>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</si>
  <si>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</si>
  <si>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</si>
  <si>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</si>
  <si>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</si>
  <si>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</si>
  <si>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</si>
  <si>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</si>
  <si>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</si>
  <si>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</si>
  <si>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</si>
  <si>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</si>
  <si>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</si>
  <si>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</si>
  <si>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</si>
  <si>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</si>
  <si>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</si>
  <si>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</si>
  <si>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</si>
  <si>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</si>
  <si>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</si>
  <si>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</si>
  <si>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</si>
  <si>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</si>
  <si>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</si>
  <si>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</si>
  <si>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</si>
  <si>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</si>
  <si>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</si>
  <si>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</si>
  <si>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</si>
  <si>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</si>
  <si>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</si>
  <si>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</si>
  <si>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</si>
  <si>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</si>
  <si>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</si>
  <si>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</si>
  <si>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</si>
  <si>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</si>
  <si>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</si>
  <si>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</si>
  <si>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</si>
  <si>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</si>
  <si>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</si>
  <si>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</si>
  <si>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</si>
  <si>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</si>
  <si>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</si>
  <si>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</si>
  <si>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</si>
  <si>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</si>
  <si>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</si>
  <si>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</si>
  <si>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</si>
  <si>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</si>
  <si>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</si>
  <si>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</si>
  <si>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</si>
  <si>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</si>
  <si>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</si>
  <si>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</si>
  <si>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</si>
  <si>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</si>
  <si>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</si>
  <si>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</si>
  <si>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</si>
  <si>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</si>
  <si>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</si>
  <si>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</si>
  <si>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</si>
  <si>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</si>
  <si>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</si>
  <si>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</si>
  <si>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</si>
  <si>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</si>
  <si>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</si>
  <si>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</si>
  <si>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</si>
  <si>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</si>
  <si>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</si>
  <si>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</si>
  <si>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</si>
  <si>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</si>
  <si>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</si>
  <si>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</si>
  <si>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</si>
  <si>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</si>
  <si>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</si>
  <si>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</si>
  <si>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</si>
  <si>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</si>
  <si>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</si>
  <si>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</si>
  <si>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</si>
  <si>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</si>
  <si>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</si>
  <si>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</si>
  <si>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</si>
  <si>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</si>
  <si>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</si>
  <si>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</si>
  <si>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</si>
  <si>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</si>
  <si>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</si>
  <si>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</si>
  <si>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</si>
  <si>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</si>
  <si>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</si>
  <si>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</si>
  <si>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</si>
  <si>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</si>
  <si>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</si>
  <si>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</si>
  <si>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</si>
  <si>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</si>
  <si>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</si>
  <si>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</si>
  <si>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</si>
  <si>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</si>
  <si>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</si>
  <si>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</si>
  <si>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</si>
  <si>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</si>
  <si>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</si>
  <si>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</si>
  <si>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</si>
  <si>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</si>
  <si>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</si>
  <si>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</si>
  <si>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</si>
  <si>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</si>
  <si>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</si>
  <si>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</si>
  <si>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</si>
  <si>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</si>
  <si>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</si>
  <si>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</si>
  <si>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</si>
  <si>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</si>
  <si>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</si>
  <si>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</si>
  <si>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</si>
  <si>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</si>
  <si>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</si>
  <si>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</si>
  <si>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</si>
  <si>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</si>
  <si>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</si>
  <si>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</si>
  <si>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</si>
  <si>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</si>
  <si>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</si>
  <si>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</si>
  <si>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</si>
  <si>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</si>
  <si>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</si>
  <si>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</si>
  <si>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</si>
  <si>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</si>
  <si>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</si>
  <si>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</si>
  <si>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</si>
  <si>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</si>
  <si>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</si>
  <si>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</si>
  <si>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</si>
  <si>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</si>
  <si>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</si>
  <si>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</si>
  <si>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</si>
  <si>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</si>
  <si>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</si>
  <si>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</si>
  <si>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</si>
  <si>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</si>
  <si>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</si>
  <si>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</si>
  <si>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</si>
  <si>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</si>
  <si>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</si>
  <si>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</si>
  <si>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</si>
  <si>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</si>
  <si>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</si>
  <si>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</si>
  <si>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</si>
  <si>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</si>
  <si>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</si>
  <si>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</si>
  <si>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</si>
  <si>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</si>
  <si>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</si>
  <si>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</si>
  <si>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</si>
  <si>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</si>
  <si>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</si>
  <si>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</si>
  <si>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</si>
  <si>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</si>
  <si>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</si>
  <si>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</si>
  <si>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</si>
  <si>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</si>
  <si>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</si>
  <si>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</si>
  <si>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</si>
  <si>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</si>
  <si>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</si>
  <si>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</si>
  <si>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</si>
  <si>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</si>
  <si>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</si>
  <si>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</si>
  <si>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</si>
  <si>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</si>
  <si>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</si>
  <si>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</si>
  <si>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</si>
  <si>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</si>
  <si>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</si>
  <si>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</si>
  <si>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</si>
  <si>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</si>
  <si>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</si>
  <si>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</si>
  <si>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</si>
  <si>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</si>
  <si>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</si>
  <si>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</si>
  <si>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</si>
  <si>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</si>
  <si>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</si>
  <si>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</si>
  <si>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</si>
  <si>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</si>
  <si>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</si>
  <si>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</si>
  <si>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</si>
  <si>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</si>
  <si>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</si>
  <si>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</si>
  <si>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</si>
  <si>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</si>
  <si>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</si>
  <si>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</si>
  <si>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</si>
  <si>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</si>
  <si>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</si>
  <si>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</si>
  <si>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</si>
  <si>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</si>
  <si>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</si>
  <si>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</si>
  <si>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</si>
  <si>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</si>
  <si>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</si>
  <si>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</si>
  <si>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</si>
  <si>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</si>
  <si>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</si>
  <si>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</si>
  <si>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</si>
  <si>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</si>
  <si>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</si>
  <si>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</si>
  <si>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</si>
  <si>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</si>
  <si>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</si>
  <si>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</si>
  <si>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</si>
  <si>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</si>
  <si>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</si>
  <si>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</si>
  <si>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</si>
  <si>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</si>
  <si>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</si>
  <si>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</si>
  <si>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</si>
  <si>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</si>
  <si>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</si>
  <si>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</si>
  <si>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</si>
  <si>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</si>
  <si>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</si>
  <si>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</si>
  <si>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</si>
  <si>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</si>
  <si>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</si>
  <si>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</si>
  <si>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</si>
  <si>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</si>
  <si>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</si>
  <si>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</si>
  <si>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</si>
  <si>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</si>
  <si>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</si>
  <si>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</si>
  <si>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</si>
  <si>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</si>
  <si>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</si>
  <si>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</si>
  <si>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</si>
  <si>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</si>
  <si>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</si>
  <si>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</si>
  <si>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</si>
  <si>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</si>
  <si>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</si>
  <si>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</si>
  <si>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</si>
  <si>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</si>
  <si>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</si>
  <si>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</si>
  <si>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</si>
  <si>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</si>
  <si>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</si>
  <si>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</si>
  <si>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</si>
  <si>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</si>
  <si>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</si>
  <si>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</si>
  <si>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</si>
  <si>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</si>
  <si>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</si>
  <si>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</si>
  <si>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</si>
  <si>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</si>
  <si>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</si>
  <si>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</si>
  <si>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</si>
  <si>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</si>
  <si>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</si>
  <si>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</si>
  <si>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</si>
  <si>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</si>
  <si>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</si>
  <si>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</si>
  <si>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</si>
  <si>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</si>
  <si>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</si>
  <si>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</si>
  <si>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</si>
  <si>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</si>
  <si>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</si>
  <si>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</si>
  <si>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</si>
  <si>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</si>
  <si>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</si>
  <si>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</si>
  <si>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</si>
  <si>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</si>
  <si>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</si>
  <si>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</si>
  <si>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</si>
  <si>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</si>
  <si>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</si>
  <si>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</si>
  <si>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</si>
  <si>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</si>
  <si>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</si>
  <si>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</si>
  <si>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</si>
  <si>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</si>
  <si>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</si>
  <si>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</si>
  <si>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</si>
  <si>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</si>
  <si>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</si>
  <si>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</si>
  <si>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</si>
  <si>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</si>
  <si>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</si>
  <si>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</si>
  <si>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</si>
  <si>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</si>
  <si>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</si>
  <si>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</si>
  <si>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</si>
  <si>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</si>
  <si>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</si>
  <si>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</si>
  <si>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</si>
  <si>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</si>
  <si>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</si>
  <si>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</si>
  <si>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</si>
  <si>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</si>
  <si>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</si>
  <si>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</si>
  <si>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</si>
  <si>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</si>
  <si>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</si>
  <si>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</si>
  <si>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</si>
  <si>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</si>
  <si>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</si>
  <si>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</si>
  <si>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</si>
  <si>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</si>
  <si>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</si>
  <si>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</si>
  <si>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</si>
  <si>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</si>
  <si>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</si>
  <si>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</si>
  <si>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</si>
  <si>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</si>
  <si>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</si>
  <si>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</si>
  <si>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</si>
  <si>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</si>
  <si>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</si>
  <si>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</si>
  <si>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</si>
  <si>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</si>
  <si>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</si>
  <si>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</si>
  <si>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</si>
  <si>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</si>
  <si>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</si>
  <si>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</si>
  <si>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</si>
  <si>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</si>
  <si>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</si>
  <si>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</si>
  <si>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</si>
  <si>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</si>
  <si>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</si>
  <si>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</si>
  <si>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</si>
  <si>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</si>
  <si>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</si>
  <si>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</si>
  <si>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</si>
  <si>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</si>
  <si>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</si>
  <si>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</si>
  <si>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</si>
  <si>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</si>
  <si>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</si>
  <si>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</si>
  <si>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</si>
  <si>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</si>
  <si>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</si>
  <si>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</si>
  <si>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</si>
  <si>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</si>
  <si>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</si>
  <si>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</si>
  <si>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</si>
  <si>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</si>
  <si>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</si>
  <si>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</si>
  <si>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</si>
  <si>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</si>
  <si>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</si>
  <si>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</si>
  <si>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</si>
  <si>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</si>
  <si>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</si>
  <si>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</si>
  <si>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</si>
  <si>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</si>
  <si>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</si>
  <si>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</si>
  <si>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</si>
  <si>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</si>
  <si>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</si>
  <si>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</si>
  <si>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</si>
  <si>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</si>
  <si>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</si>
  <si>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</si>
  <si>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</si>
  <si>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</si>
  <si>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</si>
  <si>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</si>
  <si>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</si>
  <si>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</si>
  <si>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</si>
  <si>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</si>
  <si>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</si>
  <si>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</si>
  <si>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</si>
  <si>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</si>
  <si>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</si>
  <si>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</si>
  <si>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</si>
  <si>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</si>
  <si>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</si>
  <si>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</si>
  <si>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</si>
  <si>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</si>
  <si>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</si>
  <si>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</si>
  <si>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</si>
  <si>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</si>
  <si>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</si>
  <si>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</si>
  <si>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</si>
  <si>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</si>
  <si>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</si>
  <si>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</si>
  <si>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</si>
  <si>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</si>
  <si>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</si>
  <si>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</si>
  <si>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</si>
  <si>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</si>
  <si>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</si>
  <si>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</si>
  <si>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</si>
  <si>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</si>
  <si>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</si>
  <si>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</si>
  <si>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</si>
  <si>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</si>
  <si>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</si>
  <si>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</si>
  <si>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</si>
  <si>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</si>
  <si>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</si>
  <si>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</si>
  <si>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</si>
  <si>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</si>
  <si>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</si>
  <si>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</si>
  <si>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</si>
  <si>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</si>
  <si>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</si>
  <si>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</si>
  <si>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</si>
  <si>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</si>
  <si>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</si>
  <si>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</si>
  <si>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</si>
  <si>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</si>
  <si>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</si>
  <si>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</si>
  <si>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</si>
  <si>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</si>
  <si>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</si>
  <si>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</si>
  <si>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</si>
  <si>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</si>
  <si>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</si>
  <si>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</si>
  <si>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</si>
  <si>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</si>
  <si>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</si>
  <si>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</si>
  <si>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</si>
  <si>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</si>
  <si>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</si>
  <si>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</si>
  <si>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</si>
  <si>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</si>
  <si>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</si>
  <si>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</si>
  <si>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</si>
  <si>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</si>
  <si>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</si>
  <si>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</si>
  <si>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</si>
  <si>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</si>
  <si>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</si>
  <si>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</si>
  <si>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</si>
  <si>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</si>
  <si>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</si>
  <si>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</si>
  <si>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</si>
  <si>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</si>
  <si>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</si>
  <si>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</si>
  <si>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</si>
  <si>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</si>
  <si>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</si>
  <si>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</si>
  <si>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</si>
  <si>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</si>
  <si>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</si>
  <si>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</si>
  <si>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</si>
  <si>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</si>
  <si>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</si>
  <si>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</si>
  <si>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</si>
  <si>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</si>
  <si>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</si>
  <si>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</si>
  <si>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</si>
  <si>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</si>
  <si>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</si>
  <si>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</si>
  <si>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</si>
  <si>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</si>
  <si>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</si>
  <si>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</si>
  <si>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</si>
  <si>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</si>
  <si>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</si>
  <si>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</si>
  <si>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</si>
  <si>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</si>
  <si>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</si>
  <si>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</si>
  <si>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</si>
  <si>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</si>
  <si>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</si>
  <si>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</si>
  <si>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</si>
  <si>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</si>
  <si>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</si>
  <si>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</si>
  <si>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</si>
  <si>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</si>
  <si>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</si>
  <si>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</si>
  <si>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</si>
  <si>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</si>
  <si>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</si>
  <si>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</si>
  <si>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</si>
  <si>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</si>
  <si>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</si>
  <si>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</si>
  <si>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</si>
  <si>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</si>
  <si>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</si>
  <si>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</si>
  <si>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</si>
  <si>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</si>
  <si>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</si>
  <si>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</si>
  <si>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</si>
  <si>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</si>
  <si>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</si>
  <si>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</si>
  <si>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</si>
  <si>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</si>
  <si>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</si>
  <si>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</si>
  <si>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</si>
  <si>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</si>
  <si>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</si>
  <si>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</si>
  <si>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</si>
  <si>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</si>
  <si>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</si>
  <si>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</si>
  <si>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</si>
  <si>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</si>
  <si>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</si>
  <si>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</si>
  <si>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</si>
  <si>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</si>
  <si>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</si>
  <si>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</si>
  <si>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</si>
  <si>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</si>
  <si>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</si>
  <si>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</si>
  <si>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</si>
  <si>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</si>
  <si>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</si>
  <si>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</si>
  <si>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</si>
  <si>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</si>
  <si>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</si>
  <si>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</si>
  <si>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</si>
  <si>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</si>
  <si>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</si>
  <si>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</si>
  <si>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</si>
  <si>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</si>
  <si>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</si>
  <si>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</si>
  <si>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</si>
  <si>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</si>
  <si>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</si>
  <si>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</si>
  <si>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</si>
  <si>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</si>
  <si>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</si>
  <si>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</si>
  <si>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</si>
  <si>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</si>
  <si>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</si>
  <si>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</si>
  <si>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</si>
  <si>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</si>
  <si>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</si>
  <si>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</si>
  <si>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</si>
  <si>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</si>
  <si>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</si>
  <si>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</si>
  <si>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</si>
  <si>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</si>
  <si>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</si>
  <si>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</si>
  <si>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</si>
  <si>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</si>
  <si>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</si>
  <si>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</si>
  <si>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</si>
  <si>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</si>
  <si>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</si>
  <si>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</si>
  <si>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</si>
  <si>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</si>
  <si>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</si>
  <si>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</si>
  <si>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</si>
  <si>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</si>
  <si>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</si>
  <si>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</si>
  <si>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</si>
  <si>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</si>
  <si>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</si>
  <si>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</si>
  <si>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</si>
  <si>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</si>
  <si>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</si>
  <si>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</si>
  <si>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</si>
  <si>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</si>
  <si>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</si>
  <si>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</si>
  <si>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</si>
  <si>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</si>
  <si>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</si>
  <si>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</si>
  <si>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</si>
  <si>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</si>
  <si>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</si>
  <si>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</si>
  <si>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</si>
  <si>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</si>
  <si>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</si>
  <si>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</si>
  <si>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</si>
  <si>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</si>
  <si>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</si>
  <si>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</si>
  <si>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</si>
  <si>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</si>
  <si>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</si>
  <si>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</si>
  <si>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</si>
  <si>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</si>
  <si>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</si>
  <si>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</si>
  <si>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</si>
  <si>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</si>
  <si>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</si>
  <si>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</si>
  <si>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</si>
  <si>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</si>
  <si>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</si>
  <si>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</si>
  <si>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</si>
  <si>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</si>
  <si>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</si>
  <si>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</si>
  <si>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</si>
  <si>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</si>
  <si>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</si>
  <si>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</si>
  <si>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</si>
  <si>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</si>
  <si>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</si>
  <si>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</si>
  <si>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</si>
  <si>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</si>
  <si>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</si>
  <si>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</si>
  <si>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</si>
  <si>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</si>
  <si>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</si>
  <si>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</si>
  <si>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</si>
  <si>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</si>
  <si>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</si>
  <si>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</si>
  <si>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</si>
  <si>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</si>
  <si>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</si>
  <si>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</si>
  <si>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</si>
  <si>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</si>
  <si>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</si>
  <si>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</si>
  <si>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</si>
  <si>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</si>
  <si>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</si>
  <si>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</si>
  <si>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</si>
  <si>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</si>
  <si>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</si>
  <si>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</si>
  <si>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</si>
  <si>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</si>
  <si>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</si>
  <si>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</si>
  <si>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</si>
  <si>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</si>
  <si>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</si>
  <si>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</si>
  <si>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</si>
  <si>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</si>
  <si>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</si>
  <si>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</si>
  <si>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</si>
  <si>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</si>
  <si>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</si>
  <si>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</si>
  <si>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</si>
  <si>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</si>
  <si>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</si>
  <si>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</si>
  <si>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</si>
  <si>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</si>
  <si>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</si>
  <si>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</si>
  <si>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</si>
  <si>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</si>
  <si>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</si>
  <si>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</si>
  <si>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</si>
  <si>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</si>
  <si>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</si>
  <si>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</si>
  <si>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</si>
  <si>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</si>
  <si>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</si>
  <si>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</si>
  <si>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</si>
  <si>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</si>
  <si>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</si>
  <si>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</si>
  <si>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</si>
  <si>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</si>
  <si>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</si>
  <si>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</si>
  <si>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</si>
  <si>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</si>
  <si>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</si>
  <si>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</si>
  <si>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</si>
  <si>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</si>
  <si>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</si>
  <si>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</si>
  <si>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</si>
  <si>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</si>
  <si>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</si>
  <si>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</si>
  <si>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</si>
  <si>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</si>
  <si>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</si>
  <si>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</si>
  <si>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</si>
  <si>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</si>
  <si>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</si>
  <si>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</si>
  <si>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</si>
  <si>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</si>
  <si>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</si>
  <si>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</si>
  <si>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</si>
  <si>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</si>
  <si>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</si>
  <si>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</si>
  <si>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</si>
  <si>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</si>
  <si>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</si>
  <si>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</si>
  <si>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</si>
  <si>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</si>
  <si>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</si>
  <si>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</si>
  <si>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</si>
  <si>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</si>
  <si>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</si>
  <si>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</si>
  <si>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</si>
  <si>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</si>
  <si>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</si>
  <si>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</si>
  <si>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</si>
  <si>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</si>
  <si>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</si>
  <si>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</si>
  <si>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</si>
  <si>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</si>
  <si>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</si>
  <si>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</si>
  <si>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</si>
  <si>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</si>
  <si>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</si>
  <si>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</si>
  <si>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</si>
  <si>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</si>
  <si>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</si>
  <si>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</si>
  <si>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</si>
  <si>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</si>
  <si>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</si>
  <si>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</si>
  <si>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</si>
  <si>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</si>
  <si>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</si>
  <si>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</si>
  <si>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</si>
  <si>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</si>
  <si>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</si>
  <si>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</si>
  <si>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</si>
  <si>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</si>
  <si>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</si>
  <si>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</si>
  <si>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</si>
  <si>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</si>
  <si>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</si>
  <si>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</si>
  <si>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</si>
  <si>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</si>
  <si>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</si>
  <si>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</si>
  <si>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</si>
  <si>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</si>
  <si>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</si>
  <si>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</si>
  <si>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</si>
  <si>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</si>
  <si>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</si>
  <si>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</si>
  <si>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</si>
  <si>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</si>
  <si>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</si>
  <si>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</si>
  <si>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</si>
  <si>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</si>
  <si>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</si>
  <si>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</si>
  <si>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</si>
  <si>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</si>
  <si>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</si>
  <si>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</si>
  <si>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</si>
  <si>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</si>
  <si>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</si>
  <si>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</si>
  <si>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</si>
  <si>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</si>
  <si>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</si>
  <si>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</si>
  <si>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</si>
  <si>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</si>
  <si>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</si>
  <si>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</si>
  <si>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</si>
  <si>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</si>
  <si>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</si>
  <si>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</si>
  <si>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</si>
  <si>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</si>
  <si>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</si>
  <si>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</si>
  <si>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</si>
  <si>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</si>
  <si>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</si>
  <si>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</si>
  <si>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</si>
  <si>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</si>
  <si>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</si>
  <si>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</si>
  <si>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</si>
  <si>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</si>
  <si>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</si>
  <si>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</si>
  <si>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</si>
  <si>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</si>
  <si>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</si>
  <si>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</si>
  <si>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</si>
  <si>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</si>
  <si>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</si>
  <si>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</si>
  <si>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</si>
  <si>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</si>
  <si>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</si>
  <si>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</si>
  <si>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</si>
  <si>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</si>
  <si>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</si>
  <si>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</si>
  <si>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</si>
  <si>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</si>
  <si>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</si>
  <si>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</si>
  <si>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</si>
  <si>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</si>
  <si>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</si>
  <si>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</si>
  <si>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</si>
  <si>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</si>
  <si>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</si>
  <si>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</si>
  <si>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</si>
  <si>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</si>
  <si>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</si>
  <si>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</si>
  <si>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</si>
  <si>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</si>
  <si>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</si>
  <si>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</si>
  <si>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</si>
  <si>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</si>
  <si>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</si>
  <si>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</si>
  <si>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</si>
  <si>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</si>
  <si>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</si>
  <si>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</si>
  <si>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</si>
  <si>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</si>
  <si>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</si>
  <si>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</si>
  <si>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</si>
  <si>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</si>
  <si>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</si>
  <si>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</si>
  <si>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</si>
  <si>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</si>
  <si>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</si>
  <si>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</si>
  <si>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</si>
  <si>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</si>
  <si>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</si>
  <si>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</si>
  <si>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</si>
  <si>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</si>
  <si>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</si>
  <si>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</si>
  <si>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</si>
  <si>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</si>
  <si>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</si>
  <si>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</si>
  <si>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</si>
  <si>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</si>
  <si>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</si>
  <si>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</si>
  <si>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</si>
  <si>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</si>
  <si>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</si>
  <si>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</si>
  <si>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</si>
  <si>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</si>
  <si>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</si>
  <si>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</si>
  <si>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</si>
  <si>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</si>
  <si>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</si>
  <si>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</si>
  <si>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</si>
  <si>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</si>
  <si>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</si>
  <si>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</si>
  <si>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</si>
  <si>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</si>
  <si>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</si>
  <si>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</si>
  <si>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</si>
  <si>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</si>
  <si>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</si>
  <si>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</si>
  <si>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</si>
  <si>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</si>
  <si>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</si>
  <si>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</si>
  <si>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</si>
  <si>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</si>
  <si>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</si>
  <si>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</si>
  <si>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</si>
  <si>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</si>
  <si>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</si>
  <si>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</si>
  <si>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</si>
  <si>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</si>
  <si>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</si>
  <si>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</si>
  <si>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</si>
  <si>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</si>
  <si>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</si>
  <si>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</si>
  <si>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</si>
  <si>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</si>
  <si>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</si>
  <si>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</si>
  <si>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</si>
  <si>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</si>
  <si>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</si>
  <si>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</si>
  <si>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</si>
  <si>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</si>
  <si>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</si>
  <si>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</si>
  <si>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</si>
  <si>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</si>
  <si>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</si>
  <si>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</si>
  <si>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</si>
  <si>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</si>
  <si>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</si>
  <si>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</si>
  <si>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</si>
  <si>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</si>
  <si>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</si>
  <si>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</si>
  <si>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</si>
  <si>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</si>
  <si>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</si>
  <si>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</si>
  <si>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</si>
  <si>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</si>
  <si>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</si>
  <si>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</si>
  <si>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</si>
  <si>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</si>
  <si>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</si>
  <si>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</si>
  <si>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</si>
  <si>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</si>
  <si>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</si>
  <si>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</si>
  <si>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</si>
  <si>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</si>
  <si>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</si>
  <si>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</si>
  <si>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</si>
  <si>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</si>
  <si>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</si>
  <si>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</si>
  <si>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</si>
  <si>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</si>
  <si>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</si>
  <si>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</si>
  <si>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</si>
  <si>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</si>
  <si>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</si>
  <si>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</si>
  <si>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</si>
  <si>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</si>
  <si>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</si>
  <si>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</si>
  <si>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</si>
  <si>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</si>
  <si>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</si>
  <si>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</si>
  <si>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</si>
  <si>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</si>
  <si>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</si>
  <si>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</si>
  <si>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</si>
  <si>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</si>
  <si>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</si>
  <si>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</si>
  <si>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</si>
  <si>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</si>
  <si>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</si>
  <si>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</si>
  <si>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</si>
  <si>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</si>
  <si>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</si>
  <si>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</si>
  <si>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</si>
  <si>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</si>
  <si>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</si>
  <si>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</si>
  <si>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</si>
  <si>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</si>
  <si>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</si>
  <si>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</si>
  <si>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</si>
  <si>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</si>
  <si>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</si>
  <si>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</si>
  <si>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</si>
  <si>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</si>
  <si>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</si>
  <si>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</si>
  <si>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</si>
  <si>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</si>
  <si>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</si>
  <si>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</si>
  <si>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</si>
  <si>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</si>
  <si>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</si>
  <si>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</si>
  <si>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</si>
  <si>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</si>
  <si>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</si>
  <si>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</si>
  <si>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</si>
  <si>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</si>
  <si>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</si>
  <si>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</si>
  <si>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</si>
  <si>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</si>
  <si>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</si>
  <si>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</si>
  <si>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</si>
  <si>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</si>
  <si>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</si>
  <si>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</si>
  <si>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</si>
  <si>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</si>
  <si>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</si>
  <si>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</si>
  <si>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</si>
  <si>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</si>
  <si>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</si>
  <si>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</si>
  <si>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</si>
  <si>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</si>
  <si>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</si>
  <si>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</si>
  <si>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</si>
  <si>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</si>
  <si>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</si>
  <si>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</si>
  <si>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</si>
  <si>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</si>
  <si>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</si>
  <si>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</si>
  <si>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</si>
  <si>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</si>
  <si>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</si>
  <si>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</si>
  <si>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</si>
  <si>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</si>
  <si>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</si>
  <si>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</si>
  <si>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</si>
  <si>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</si>
  <si>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</si>
  <si>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</si>
  <si>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</si>
  <si>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</si>
  <si>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</si>
  <si>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</si>
  <si>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</si>
  <si>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</si>
  <si>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</si>
  <si>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</si>
  <si>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</si>
  <si>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</si>
  <si>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</si>
  <si>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</si>
  <si>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</si>
  <si>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</si>
  <si>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</si>
  <si>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</si>
  <si>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</si>
  <si>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</si>
  <si>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</si>
  <si>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</si>
  <si>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</si>
  <si>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</si>
  <si>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</si>
  <si>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</si>
  <si>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</si>
  <si>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</si>
  <si>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</si>
  <si>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</si>
  <si>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</si>
  <si>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</si>
  <si>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</si>
  <si>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</si>
  <si>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</si>
  <si>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</si>
  <si>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</si>
  <si>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</si>
  <si>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</si>
  <si>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</si>
  <si>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</si>
  <si>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</si>
  <si>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</si>
  <si>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</si>
  <si>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</si>
  <si>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</si>
  <si>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</si>
  <si>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</si>
  <si>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</si>
  <si>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</si>
  <si>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</si>
  <si>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</si>
  <si>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</si>
  <si>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</si>
  <si>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</si>
  <si>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</si>
  <si>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</si>
  <si>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</si>
  <si>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</si>
  <si>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</si>
  <si>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</si>
  <si>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</si>
  <si>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</si>
  <si>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</si>
  <si>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</si>
  <si>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</si>
  <si>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</si>
  <si>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</si>
  <si>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</si>
  <si>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</si>
  <si>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</si>
  <si>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</si>
  <si>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</si>
  <si>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</si>
  <si>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</si>
  <si>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</si>
  <si>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</si>
  <si>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</si>
  <si>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</si>
  <si>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</si>
  <si>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</si>
  <si>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</si>
  <si>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</si>
  <si>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</si>
  <si>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</si>
  <si>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</si>
  <si>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</si>
  <si>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</si>
  <si>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</si>
  <si>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</si>
  <si>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</si>
  <si>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</si>
  <si>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</si>
  <si>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</si>
  <si>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</si>
  <si>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</si>
  <si>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</si>
  <si>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</si>
  <si>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</si>
  <si>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</si>
  <si>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</si>
  <si>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</si>
  <si>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</si>
  <si>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</si>
  <si>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</si>
  <si>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</si>
  <si>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</si>
  <si>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</si>
  <si>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</si>
  <si>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</si>
  <si>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</si>
  <si>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</si>
  <si>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</si>
  <si>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</si>
  <si>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</si>
  <si>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</si>
  <si>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</si>
  <si>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</si>
  <si>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</si>
  <si>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</si>
  <si>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</si>
  <si>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</si>
  <si>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</si>
  <si>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</si>
  <si>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</si>
  <si>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</si>
  <si>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</si>
  <si>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</si>
  <si>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</si>
  <si>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</si>
  <si>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</si>
  <si>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</si>
  <si>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</si>
  <si>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</si>
  <si>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</si>
  <si>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</si>
  <si>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</si>
  <si>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</si>
  <si>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</si>
  <si>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</si>
  <si>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</si>
  <si>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</si>
  <si>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</si>
  <si>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</si>
  <si>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</si>
  <si>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</si>
  <si>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</si>
  <si>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</si>
  <si>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</si>
  <si>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</si>
  <si>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</si>
  <si>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</si>
  <si>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</si>
  <si>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</si>
  <si>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</si>
  <si>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</si>
  <si>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</si>
  <si>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</si>
  <si>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</si>
  <si>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</si>
  <si>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</si>
  <si>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</si>
  <si>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</si>
  <si>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</si>
  <si>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</si>
  <si>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</si>
  <si>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</si>
  <si>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</si>
  <si>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</si>
  <si>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</si>
  <si>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</si>
  <si>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</si>
  <si>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</si>
  <si>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</si>
  <si>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</si>
  <si>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</si>
  <si>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</si>
  <si>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</si>
  <si>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</si>
  <si>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</si>
  <si>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</si>
  <si>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</si>
  <si>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</si>
  <si>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</si>
  <si>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</si>
  <si>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</si>
  <si>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</si>
  <si>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</si>
  <si>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</si>
  <si>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</si>
  <si>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</si>
  <si>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</si>
  <si>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</si>
  <si>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</si>
  <si>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</si>
  <si>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</si>
  <si>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</si>
  <si>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</si>
  <si>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</si>
  <si>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</si>
  <si>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</si>
  <si>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</si>
  <si>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</si>
  <si>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</si>
  <si>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</si>
  <si>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</si>
  <si>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</si>
  <si>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</si>
  <si>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</si>
  <si>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</si>
  <si>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</si>
  <si>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</si>
  <si>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</si>
  <si>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</si>
  <si>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</si>
  <si>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</si>
  <si>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</si>
  <si>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</si>
  <si>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</si>
  <si>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</si>
  <si>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</si>
  <si>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</si>
  <si>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</si>
  <si>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</si>
  <si>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</si>
  <si>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</si>
  <si>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</si>
  <si>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</si>
  <si>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</si>
  <si>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</si>
  <si>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</si>
  <si>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</si>
  <si>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</si>
  <si>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</si>
  <si>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</si>
  <si>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</si>
  <si>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</si>
  <si>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</si>
  <si>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</si>
  <si>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</si>
  <si>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</si>
  <si>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</si>
  <si>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</si>
  <si>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</si>
  <si>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</si>
  <si>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</si>
  <si>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</si>
  <si>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</si>
  <si>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</si>
  <si>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</si>
  <si>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</si>
  <si>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</si>
  <si>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</si>
  <si>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</si>
  <si>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</si>
  <si>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</si>
  <si>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</si>
  <si>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</si>
  <si>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</si>
  <si>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</si>
  <si>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</si>
  <si>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</si>
  <si>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</si>
  <si>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</si>
  <si>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</si>
  <si>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</si>
  <si>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</si>
  <si>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</si>
  <si>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</si>
  <si>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</si>
  <si>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</si>
  <si>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</si>
  <si>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</si>
  <si>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</si>
  <si>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</si>
  <si>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</si>
  <si>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</si>
  <si>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</si>
  <si>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</si>
  <si>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</si>
  <si>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</si>
  <si>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</si>
  <si>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</si>
  <si>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</si>
  <si>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</si>
  <si>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</si>
  <si>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</si>
  <si>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</si>
  <si>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</si>
  <si>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</si>
  <si>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</si>
  <si>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</si>
  <si>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</si>
  <si>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</si>
  <si>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</si>
  <si>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</si>
  <si>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</si>
  <si>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</si>
  <si>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</si>
  <si>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</si>
  <si>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</si>
  <si>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</si>
  <si>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</si>
  <si>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</si>
  <si>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</si>
  <si>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</si>
  <si>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</si>
  <si>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</si>
  <si>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</si>
  <si>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</si>
  <si>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</si>
  <si>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</si>
  <si>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</si>
  <si>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</si>
  <si>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</si>
  <si>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</si>
  <si>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</si>
  <si>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</si>
  <si>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</si>
  <si>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</si>
  <si>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</si>
  <si>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</si>
  <si>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</si>
  <si>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</si>
  <si>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</si>
  <si>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</si>
  <si>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</si>
  <si>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</si>
  <si>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</si>
  <si>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</si>
  <si>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</si>
  <si>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</si>
  <si>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</si>
  <si>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</si>
  <si>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</si>
  <si>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</si>
  <si>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</si>
  <si>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</si>
  <si>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</si>
  <si>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</si>
  <si>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</si>
  <si>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</si>
  <si>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</si>
  <si>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</si>
  <si>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</si>
  <si>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</si>
  <si>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</si>
  <si>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</si>
  <si>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</si>
  <si>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</si>
  <si>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</si>
  <si>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</si>
  <si>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</si>
  <si>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</si>
  <si>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</si>
  <si>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</si>
  <si>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</si>
  <si>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</si>
  <si>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</si>
  <si>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</si>
  <si>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</si>
  <si>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</si>
  <si>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</si>
  <si>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</si>
  <si>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</si>
  <si>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</si>
  <si>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</si>
  <si>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</si>
  <si>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</si>
  <si>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</si>
  <si>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</si>
  <si>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</si>
  <si>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</si>
  <si>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</si>
  <si>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</si>
  <si>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</si>
  <si>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</si>
  <si>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</si>
  <si>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</si>
  <si>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</si>
  <si>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</si>
  <si>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</si>
  <si>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</si>
  <si>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</si>
  <si>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</si>
  <si>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</si>
  <si>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</si>
  <si>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</si>
  <si>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</si>
  <si>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</si>
  <si>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</si>
  <si>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</si>
  <si>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</si>
  <si>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</si>
  <si>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</si>
  <si>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</si>
  <si>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</si>
  <si>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</si>
  <si>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</si>
  <si>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</si>
  <si>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</si>
  <si>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</si>
  <si>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</si>
  <si>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</si>
  <si>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</si>
  <si>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</si>
  <si>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</si>
  <si>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</si>
  <si>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</si>
  <si>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</si>
  <si>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</si>
  <si>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</si>
  <si>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</si>
  <si>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</si>
  <si>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</si>
  <si>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</si>
  <si>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</si>
  <si>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</si>
  <si>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</si>
  <si>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</si>
  <si>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</si>
  <si>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</si>
  <si>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</si>
  <si>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</si>
  <si>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</si>
  <si>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</si>
  <si>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</si>
  <si>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</si>
  <si>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</si>
  <si>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</si>
  <si>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</si>
  <si>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</si>
  <si>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</si>
  <si>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</si>
  <si>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</si>
  <si>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</si>
  <si>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</si>
  <si>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</si>
  <si>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</si>
  <si>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</si>
  <si>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</si>
  <si>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</si>
  <si>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</si>
  <si>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</si>
  <si>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</si>
  <si>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</si>
  <si>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</si>
  <si>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</si>
  <si>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</si>
  <si>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</si>
  <si>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</si>
  <si>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</si>
  <si>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</si>
  <si>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</si>
  <si>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</si>
  <si>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</si>
  <si>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</si>
  <si>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</si>
  <si>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</si>
  <si>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</si>
  <si>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</si>
  <si>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</si>
  <si>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</si>
  <si>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</si>
  <si>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</si>
  <si>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</si>
  <si>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</si>
  <si>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</si>
  <si>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</si>
  <si>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</si>
  <si>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</si>
  <si>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</si>
  <si>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</si>
  <si>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</si>
  <si>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</si>
  <si>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</si>
  <si>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</si>
  <si>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</si>
  <si>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</si>
  <si>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</si>
  <si>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</si>
  <si>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</si>
  <si>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</si>
  <si>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</si>
  <si>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</si>
  <si>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</si>
  <si>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</si>
  <si>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</si>
  <si>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</si>
  <si>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</si>
  <si>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</si>
  <si>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</si>
  <si>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</si>
  <si>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</si>
  <si>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</si>
  <si>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</si>
  <si>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</si>
  <si>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</si>
  <si>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</si>
  <si>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</si>
  <si>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</si>
  <si>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</si>
  <si>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</si>
  <si>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</si>
  <si>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</si>
  <si>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</si>
  <si>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</si>
  <si>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</si>
  <si>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</si>
  <si>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</si>
  <si>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</si>
  <si>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</si>
  <si>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</si>
  <si>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</si>
  <si>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</si>
  <si>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</si>
  <si>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</si>
  <si>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</si>
  <si>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</si>
  <si>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</si>
  <si>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</si>
  <si>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</si>
  <si>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</si>
  <si>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</si>
  <si>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</si>
  <si>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</si>
  <si>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</si>
  <si>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</si>
  <si>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</si>
  <si>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</si>
  <si>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</si>
  <si>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</si>
  <si>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</si>
  <si>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</si>
  <si>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</si>
  <si>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</si>
  <si>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</si>
  <si>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</si>
  <si>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</si>
  <si>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</si>
  <si>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</si>
  <si>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</si>
  <si>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</si>
  <si>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</si>
  <si>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</si>
  <si>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</si>
  <si>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</si>
  <si>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</si>
  <si>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</si>
  <si>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</si>
  <si>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</si>
  <si>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</si>
  <si>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</si>
  <si>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</si>
  <si>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</si>
  <si>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</si>
  <si>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</si>
  <si>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</si>
  <si>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</si>
  <si>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</si>
  <si>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</si>
  <si>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</si>
  <si>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</si>
  <si>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</si>
  <si>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</si>
  <si>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</si>
  <si>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</si>
  <si>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</si>
  <si>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</si>
  <si>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</si>
  <si>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</si>
  <si>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</si>
  <si>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</si>
  <si>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</si>
  <si>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</si>
  <si>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</si>
  <si>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</si>
  <si>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</si>
  <si>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</si>
  <si>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</si>
  <si>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</si>
  <si>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</si>
  <si>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</si>
  <si>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</si>
  <si>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</si>
  <si>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</si>
  <si>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</si>
  <si>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</si>
  <si>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</si>
  <si>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</si>
  <si>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</si>
  <si>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</si>
  <si>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</si>
  <si>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</si>
  <si>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</si>
  <si>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</si>
  <si>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</si>
  <si>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</si>
  <si>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</si>
  <si>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</si>
  <si>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</si>
  <si>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</si>
  <si>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</si>
  <si>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</si>
  <si>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</si>
  <si>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</si>
  <si>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</si>
  <si>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</si>
  <si>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</si>
  <si>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</si>
  <si>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</si>
  <si>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</si>
  <si>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</si>
  <si>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</si>
  <si>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</si>
  <si>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</si>
  <si>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</si>
  <si>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</si>
  <si>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</si>
  <si>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</si>
  <si>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</si>
  <si>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</si>
  <si>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</si>
  <si>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</si>
  <si>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</si>
  <si>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</si>
  <si>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</si>
  <si>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</si>
  <si>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</si>
  <si>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</si>
  <si>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</si>
  <si>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</si>
  <si>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</si>
  <si>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</si>
  <si>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</si>
  <si>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</si>
  <si>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</si>
  <si>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</si>
  <si>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</si>
  <si>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</si>
  <si>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</si>
  <si>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</si>
  <si>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</si>
  <si>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</si>
  <si>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</si>
  <si>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</si>
  <si>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</si>
  <si>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</si>
  <si>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</si>
  <si>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</si>
  <si>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</si>
  <si>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</si>
  <si>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</si>
  <si>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</si>
  <si>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</si>
  <si>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</si>
  <si>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</si>
  <si>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</si>
  <si>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</si>
  <si>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</si>
  <si>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</si>
  <si>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</si>
  <si>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</si>
  <si>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</si>
  <si>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</si>
  <si>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</si>
  <si>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</si>
  <si>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</si>
  <si>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</si>
  <si>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</si>
  <si>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</si>
  <si>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</si>
  <si>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</si>
  <si>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</si>
  <si>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</si>
  <si>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</si>
  <si>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</si>
  <si>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</si>
  <si>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</si>
  <si>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</si>
  <si>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</si>
  <si>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</si>
  <si>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</si>
  <si>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</si>
  <si>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</si>
  <si>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</si>
  <si>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</si>
  <si>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</si>
  <si>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</si>
  <si>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</si>
  <si>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</si>
  <si>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</si>
  <si>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</si>
  <si>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</si>
  <si>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</si>
  <si>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</si>
  <si>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</si>
  <si>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</si>
  <si>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</si>
  <si>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</si>
  <si>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</si>
  <si>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</si>
  <si>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</si>
  <si>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</si>
  <si>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</si>
  <si>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</si>
  <si>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</si>
  <si>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</si>
  <si>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</si>
  <si>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</si>
  <si>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</si>
  <si>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</si>
  <si>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</si>
  <si>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</si>
  <si>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</si>
  <si>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</si>
  <si>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</si>
  <si>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</si>
  <si>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</si>
  <si>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</si>
  <si>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</si>
  <si>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</si>
  <si>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</si>
  <si>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</si>
  <si>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</si>
  <si>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</si>
  <si>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</si>
  <si>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</si>
  <si>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</si>
  <si>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</si>
  <si>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</si>
  <si>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</si>
  <si>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</si>
  <si>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</si>
  <si>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</si>
  <si>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</si>
  <si>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</si>
  <si>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</si>
  <si>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</si>
  <si>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</si>
  <si>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</si>
  <si>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</si>
  <si>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</si>
  <si>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</si>
  <si>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</si>
  <si>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</si>
  <si>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</si>
  <si>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</si>
  <si>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</si>
  <si>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</si>
  <si>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</si>
  <si>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</si>
  <si>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</si>
  <si>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</si>
  <si>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</si>
  <si>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</si>
  <si>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</si>
  <si>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</si>
  <si>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</si>
  <si>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</si>
  <si>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</si>
  <si>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</si>
  <si>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</si>
  <si>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</si>
  <si>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</si>
  <si>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</si>
  <si>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</si>
  <si>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</si>
  <si>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</si>
  <si>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</si>
  <si>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</si>
  <si>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</si>
  <si>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</si>
  <si>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</si>
  <si>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</si>
  <si>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</si>
  <si>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</si>
  <si>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</si>
  <si>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</si>
  <si>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</si>
  <si>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</si>
  <si>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</si>
  <si>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</si>
  <si>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</si>
  <si>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</si>
  <si>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</si>
  <si>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</si>
  <si>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</si>
  <si>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</si>
  <si>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</si>
  <si>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</si>
  <si>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</si>
  <si>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</si>
  <si>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</si>
  <si>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</si>
  <si>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</si>
  <si>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</si>
  <si>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</si>
  <si>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</si>
  <si>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</si>
  <si>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</si>
  <si>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</si>
  <si>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</si>
  <si>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</si>
  <si>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</si>
  <si>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</si>
  <si>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</si>
  <si>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</si>
  <si>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</si>
  <si>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</si>
  <si>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</si>
  <si>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</si>
  <si>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</si>
  <si>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</si>
  <si>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</si>
  <si>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</si>
  <si>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</si>
  <si>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</si>
  <si>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</si>
  <si>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</si>
  <si>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</si>
  <si>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</si>
  <si>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</si>
  <si>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</si>
  <si>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</si>
  <si>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</si>
  <si>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</si>
  <si>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</si>
  <si>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</si>
  <si>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</si>
  <si>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</si>
  <si>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</si>
  <si>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</si>
  <si>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</si>
  <si>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</si>
  <si>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</si>
  <si>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</si>
  <si>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</si>
  <si>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</si>
  <si>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</si>
  <si>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</si>
  <si>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</si>
  <si>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</si>
  <si>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</si>
  <si>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</si>
  <si>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</si>
  <si>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</si>
  <si>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</si>
  <si>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</si>
  <si>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</si>
  <si>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</si>
  <si>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</si>
  <si>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</si>
  <si>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</si>
  <si>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</si>
  <si>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</si>
  <si>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</si>
  <si>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</si>
  <si>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</si>
  <si>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</si>
  <si>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</si>
  <si>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</si>
  <si>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</si>
  <si>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</si>
  <si>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</si>
  <si>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</si>
  <si>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</si>
  <si>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</si>
  <si>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</si>
  <si>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</si>
  <si>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</si>
  <si>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</si>
  <si>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</si>
  <si>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</si>
  <si>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</si>
  <si>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</si>
  <si>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</si>
  <si>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</si>
  <si>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</si>
  <si>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</si>
  <si>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</si>
  <si>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</si>
  <si>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</si>
  <si>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</si>
  <si>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</si>
  <si>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</si>
  <si>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</si>
  <si>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</si>
  <si>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</si>
  <si>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</si>
  <si>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</si>
  <si>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</si>
  <si>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</si>
  <si>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</si>
  <si>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</si>
  <si>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</si>
  <si>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</si>
  <si>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</si>
  <si>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</si>
  <si>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</si>
  <si>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</si>
  <si>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</si>
  <si>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</si>
  <si>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</si>
  <si>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</si>
  <si>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</si>
  <si>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</si>
  <si>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</si>
  <si>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</si>
  <si>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</si>
  <si>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</si>
  <si>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</si>
  <si>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</si>
  <si>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</si>
  <si>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</si>
  <si>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</si>
  <si>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</si>
  <si>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</si>
  <si>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</si>
  <si>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</si>
  <si>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</si>
  <si>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</si>
  <si>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</si>
  <si>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</si>
  <si>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</si>
  <si>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</si>
  <si>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</si>
  <si>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</si>
  <si>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</si>
  <si>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</si>
  <si>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</si>
  <si>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</si>
  <si>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</si>
  <si>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</si>
  <si>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</si>
  <si>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</si>
  <si>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</si>
  <si>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</si>
  <si>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</si>
  <si>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</si>
  <si>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</si>
  <si>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</si>
  <si>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</si>
  <si>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</si>
  <si>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</si>
  <si>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</si>
  <si>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</si>
  <si>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</si>
  <si>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</si>
  <si>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</si>
  <si>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</si>
  <si>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</si>
  <si>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</si>
  <si>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</si>
  <si>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</si>
  <si>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</si>
  <si>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</si>
  <si>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</si>
  <si>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</si>
  <si>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</si>
  <si>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</si>
  <si>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</si>
  <si>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</si>
  <si>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</si>
  <si>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</si>
  <si>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</si>
  <si>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</si>
  <si>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</si>
  <si>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</si>
  <si>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</si>
  <si>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</si>
  <si>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</si>
  <si>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</si>
  <si>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</si>
  <si>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</si>
  <si>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</si>
  <si>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</si>
  <si>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</si>
  <si>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</si>
  <si>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</si>
  <si>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</si>
  <si>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</si>
  <si>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</si>
  <si>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</si>
  <si>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</si>
  <si>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</si>
  <si>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</si>
  <si>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</si>
  <si>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</si>
  <si>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</si>
  <si>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</si>
  <si>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</si>
  <si>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</si>
  <si>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</si>
  <si>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</si>
  <si>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</si>
  <si>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</si>
  <si>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</si>
  <si>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</si>
  <si>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</si>
  <si>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</si>
  <si>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</si>
  <si>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</si>
  <si>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</si>
  <si>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</si>
  <si>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</si>
  <si>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</si>
  <si>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</si>
  <si>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</si>
  <si>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</si>
  <si>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</si>
  <si>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</si>
  <si>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</si>
  <si>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</si>
  <si>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</si>
  <si>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</si>
  <si>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</si>
  <si>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</si>
  <si>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</si>
  <si>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</si>
  <si>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</si>
  <si>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</si>
  <si>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</si>
  <si>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</si>
  <si>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</si>
  <si>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</si>
  <si>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</si>
  <si>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</si>
  <si>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</si>
  <si>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</si>
  <si>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</si>
  <si>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</si>
  <si>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</si>
  <si>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</si>
  <si>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</si>
  <si>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</si>
  <si>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</si>
  <si>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</si>
  <si>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</si>
  <si>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</si>
  <si>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</si>
  <si>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</si>
  <si>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</si>
  <si>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</si>
  <si>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</si>
  <si>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</si>
  <si>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</si>
  <si>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</si>
  <si>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</si>
  <si>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</si>
  <si>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</si>
  <si>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</si>
  <si>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</si>
  <si>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</si>
  <si>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</si>
  <si>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</si>
  <si>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</si>
  <si>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</si>
  <si>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</si>
  <si>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</si>
  <si>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</si>
  <si>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</si>
  <si>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</si>
  <si>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</si>
  <si>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</si>
  <si>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</si>
  <si>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</si>
  <si>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</si>
  <si>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</si>
  <si>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</si>
  <si>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</si>
  <si>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</si>
  <si>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</si>
  <si>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</si>
  <si>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</si>
  <si>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</si>
  <si>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</si>
  <si>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</si>
  <si>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</si>
  <si>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</si>
  <si>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</si>
  <si>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</si>
  <si>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</si>
  <si>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</si>
  <si>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</si>
  <si>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</si>
  <si>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</si>
  <si>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</si>
  <si>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</si>
  <si>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</si>
  <si>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</si>
  <si>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</si>
  <si>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</si>
  <si>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</si>
  <si>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</si>
  <si>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</si>
  <si>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</si>
  <si>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</si>
  <si>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</si>
  <si>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</si>
  <si>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</si>
  <si>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</si>
  <si>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</si>
  <si>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</si>
  <si>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</si>
  <si>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</si>
  <si>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</si>
  <si>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</si>
  <si>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</si>
  <si>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</si>
  <si>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</si>
  <si>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</si>
  <si>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</si>
  <si>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</si>
  <si>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</si>
  <si>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</si>
  <si>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</si>
  <si>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</si>
  <si>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</si>
  <si>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</si>
  <si>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</si>
  <si>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</si>
  <si>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</si>
  <si>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</si>
  <si>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</si>
  <si>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</si>
  <si>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</si>
  <si>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</si>
  <si>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</si>
  <si>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</si>
  <si>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</si>
  <si>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</si>
  <si>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</si>
  <si>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</si>
  <si>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</si>
  <si>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</si>
  <si>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</si>
  <si>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</si>
  <si>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</si>
  <si>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</si>
  <si>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</si>
  <si>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</si>
  <si>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</si>
  <si>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</si>
  <si>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</si>
  <si>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</si>
  <si>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</si>
  <si>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</si>
  <si>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</si>
  <si>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</si>
  <si>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</si>
  <si>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</si>
  <si>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</si>
  <si>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</si>
  <si>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</si>
  <si>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</si>
  <si>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</si>
  <si>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</si>
  <si>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</si>
  <si>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</si>
  <si>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</si>
  <si>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</si>
  <si>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</si>
  <si>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</si>
  <si>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</si>
  <si>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</si>
  <si>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</si>
  <si>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</si>
  <si>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</si>
  <si>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</si>
  <si>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</si>
  <si>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</si>
  <si>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</si>
  <si>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</si>
  <si>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</si>
  <si>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</si>
  <si>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</si>
  <si>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</si>
  <si>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</si>
  <si>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</si>
  <si>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</si>
  <si>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</si>
  <si>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</si>
  <si>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</si>
  <si>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</si>
  <si>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</si>
  <si>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</si>
  <si>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</si>
  <si>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</si>
  <si>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</si>
  <si>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</si>
  <si>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</si>
  <si>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</si>
  <si>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</si>
  <si>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</si>
  <si>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</si>
  <si>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</si>
  <si>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</si>
  <si>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</si>
  <si>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</si>
  <si>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</si>
  <si>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</si>
  <si>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</si>
  <si>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</si>
  <si>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</si>
  <si>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</si>
  <si>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</si>
  <si>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</si>
  <si>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</si>
  <si>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</si>
  <si>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</si>
  <si>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</si>
  <si>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</si>
  <si>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</si>
  <si>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</si>
  <si>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</si>
  <si>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</si>
  <si>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</si>
  <si>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</si>
  <si>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</si>
  <si>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</si>
  <si>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</si>
  <si>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</si>
  <si>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</si>
  <si>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</si>
  <si>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</si>
  <si>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</si>
  <si>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</si>
  <si>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</si>
  <si>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</si>
  <si>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</si>
  <si>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</si>
  <si>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</si>
  <si>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</si>
  <si>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</si>
  <si>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</si>
  <si>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</si>
  <si>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</si>
  <si>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</si>
  <si>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</si>
  <si>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</si>
  <si>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</si>
  <si>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</si>
  <si>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</si>
  <si>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</si>
  <si>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</si>
  <si>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</si>
  <si>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</si>
  <si>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</si>
  <si>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</si>
  <si>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</si>
  <si>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</si>
  <si>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</si>
  <si>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</si>
  <si>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</si>
  <si>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</si>
  <si>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</si>
  <si>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</si>
  <si>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</si>
  <si>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</si>
  <si>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</si>
  <si>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</si>
  <si>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</si>
  <si>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</si>
  <si>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</si>
  <si>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</si>
  <si>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</si>
  <si>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</si>
  <si>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</si>
  <si>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</si>
  <si>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</si>
  <si>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</si>
  <si>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</si>
  <si>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</si>
  <si>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</si>
  <si>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</si>
  <si>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</si>
  <si>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</si>
  <si>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</si>
  <si>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</si>
  <si>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</si>
  <si>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</si>
  <si>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</si>
  <si>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</si>
  <si>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</si>
  <si>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</si>
  <si>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</si>
  <si>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</si>
  <si>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</si>
  <si>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</si>
  <si>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</si>
  <si>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</si>
  <si>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</si>
  <si>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</si>
  <si>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</si>
  <si>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</si>
  <si>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</si>
  <si>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</si>
  <si>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</si>
  <si>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</si>
  <si>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</si>
  <si>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</si>
  <si>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</si>
  <si>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</si>
  <si>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</si>
  <si>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</si>
  <si>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</si>
  <si>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</si>
  <si>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</si>
  <si>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</si>
  <si>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</si>
  <si>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</si>
  <si>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</si>
  <si>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</si>
  <si>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</si>
  <si>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</si>
  <si>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</si>
  <si>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</si>
  <si>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</si>
  <si>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</si>
  <si>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</si>
  <si>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</si>
  <si>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</si>
  <si>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</si>
  <si>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</si>
  <si>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</si>
  <si>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</si>
  <si>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</si>
  <si>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</si>
  <si>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</si>
  <si>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</si>
  <si>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</si>
  <si>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</si>
  <si>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</si>
  <si>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</si>
  <si>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</si>
  <si>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</si>
  <si>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</si>
  <si>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</si>
  <si>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</si>
  <si>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</si>
  <si>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</si>
  <si>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</si>
  <si>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</si>
  <si>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</si>
  <si>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</si>
  <si>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</si>
  <si>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</si>
  <si>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</si>
  <si>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</si>
  <si>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</si>
  <si>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</si>
  <si>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</si>
  <si>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</si>
  <si>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</si>
  <si>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</si>
  <si>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</si>
  <si>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</si>
  <si>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</si>
  <si>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</si>
  <si>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</si>
  <si>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</si>
  <si>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</si>
  <si>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</si>
  <si>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</si>
  <si>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</si>
  <si>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</si>
  <si>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</si>
  <si>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</si>
  <si>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</si>
  <si>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</si>
  <si>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</si>
  <si>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</si>
  <si>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</si>
  <si>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</si>
  <si>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</si>
  <si>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</si>
  <si>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</si>
  <si>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</si>
  <si>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</si>
  <si>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</si>
  <si>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</si>
  <si>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</si>
  <si>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</si>
  <si>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</si>
  <si>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</si>
  <si>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</si>
  <si>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</si>
  <si>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</si>
  <si>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</si>
  <si>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</si>
  <si>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</si>
  <si>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</si>
  <si>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</si>
  <si>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</si>
  <si>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</si>
  <si>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</si>
  <si>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</si>
  <si>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</si>
  <si>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</si>
  <si>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</si>
  <si>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</si>
  <si>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</si>
  <si>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</si>
  <si>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</si>
  <si>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</si>
  <si>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</si>
  <si>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</si>
  <si>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</si>
  <si>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</si>
  <si>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</si>
  <si>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</si>
  <si>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</si>
  <si>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</si>
  <si>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</si>
  <si>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</si>
  <si>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</si>
  <si>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</si>
  <si>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</si>
  <si>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</si>
  <si>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</si>
  <si>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</si>
  <si>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</si>
  <si>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</si>
  <si>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</si>
  <si>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</si>
  <si>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</si>
  <si>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</si>
  <si>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</si>
  <si>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</si>
  <si>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</si>
  <si>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</si>
  <si>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</si>
  <si>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</si>
  <si>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</si>
  <si>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</si>
  <si>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</si>
  <si>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</si>
  <si>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</si>
  <si>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</si>
  <si>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</si>
  <si>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</si>
  <si>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</si>
  <si>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</si>
  <si>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</si>
  <si>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</si>
  <si>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</si>
  <si>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</si>
  <si>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</si>
  <si>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</si>
  <si>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</si>
  <si>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</si>
  <si>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</si>
  <si>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</si>
  <si>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</si>
  <si>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</si>
  <si>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</si>
  <si>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</si>
  <si>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</si>
  <si>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</si>
  <si>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</si>
  <si>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</si>
  <si>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</si>
  <si>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</si>
  <si>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</si>
  <si>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</si>
  <si>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</si>
  <si>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</si>
  <si>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</si>
  <si>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</si>
  <si>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</si>
  <si>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</si>
  <si>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</si>
  <si>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</si>
  <si>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</si>
  <si>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</si>
  <si>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</si>
  <si>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</si>
  <si>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</si>
  <si>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</si>
  <si>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</si>
  <si>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</si>
  <si>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</si>
  <si>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</si>
  <si>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</si>
  <si>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</si>
  <si>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</si>
  <si>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</si>
  <si>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</si>
  <si>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</si>
  <si>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</si>
  <si>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</si>
  <si>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</si>
  <si>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</si>
  <si>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</si>
  <si>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</si>
  <si>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</si>
  <si>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</si>
  <si>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</si>
  <si>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</si>
  <si>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</si>
  <si>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</si>
  <si>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</si>
  <si>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</si>
  <si>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</si>
  <si>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</si>
  <si>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</si>
  <si>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</si>
  <si>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</si>
  <si>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</si>
  <si>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</si>
  <si>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</si>
  <si>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</si>
  <si>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</si>
  <si>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</si>
  <si>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</si>
  <si>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</si>
  <si>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</si>
  <si>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</si>
  <si>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</si>
  <si>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</si>
  <si>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</si>
  <si>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</si>
  <si>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</si>
  <si>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</si>
  <si>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</si>
  <si>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</si>
  <si>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</si>
  <si>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</si>
  <si>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</si>
  <si>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</si>
  <si>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</si>
  <si>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</si>
  <si>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</si>
  <si>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</si>
  <si>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</si>
  <si>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</si>
  <si>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</si>
  <si>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</si>
  <si>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</si>
  <si>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</si>
  <si>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</si>
  <si>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</si>
  <si>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</si>
  <si>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</si>
  <si>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</si>
  <si>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</si>
  <si>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</si>
  <si>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</si>
  <si>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</si>
  <si>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</si>
  <si>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</si>
  <si>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</si>
  <si>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</si>
  <si>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</si>
  <si>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</si>
  <si>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</si>
  <si>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</si>
  <si>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</si>
  <si>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</si>
  <si>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</si>
  <si>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</si>
  <si>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</si>
  <si>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</si>
  <si>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</si>
  <si>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</si>
  <si>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</si>
  <si>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</si>
  <si>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</si>
  <si>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</si>
  <si>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</si>
  <si>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</si>
  <si>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</si>
  <si>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</si>
  <si>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</si>
  <si>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</si>
  <si>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</si>
  <si>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</si>
  <si>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</si>
  <si>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</si>
  <si>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</si>
  <si>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</si>
  <si>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</si>
  <si>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</si>
  <si>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</si>
  <si>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</si>
  <si>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</si>
  <si>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</si>
  <si>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</si>
  <si>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</si>
  <si>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</si>
  <si>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</si>
  <si>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</si>
  <si>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</si>
  <si>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</si>
  <si>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</si>
  <si>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</si>
  <si>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</si>
  <si>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</si>
  <si>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</si>
  <si>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</si>
  <si>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</si>
  <si>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</si>
  <si>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</si>
  <si>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</si>
  <si>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</si>
  <si>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</si>
  <si>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</si>
  <si>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</si>
  <si>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</si>
  <si>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</si>
  <si>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</si>
  <si>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</si>
  <si>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</si>
  <si>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</si>
  <si>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</si>
  <si>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</si>
  <si>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</si>
  <si>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</si>
  <si>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</si>
  <si>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</si>
  <si>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</si>
  <si>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</si>
  <si>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</si>
  <si>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</si>
  <si>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</si>
  <si>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</si>
  <si>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</si>
  <si>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</si>
  <si>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</si>
  <si>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</si>
  <si>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</si>
  <si>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</si>
  <si>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</si>
  <si>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</si>
  <si>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</si>
  <si>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</si>
  <si>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</si>
  <si>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</si>
  <si>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</si>
  <si>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</si>
  <si>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</si>
  <si>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</si>
  <si>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</si>
  <si>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</si>
  <si>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</si>
  <si>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</si>
  <si>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</si>
  <si>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</si>
  <si>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</si>
  <si>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</si>
  <si>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</si>
  <si>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</si>
  <si>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</si>
  <si>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</si>
  <si>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</si>
  <si>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</si>
  <si>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</si>
  <si>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</si>
  <si>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</si>
  <si>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</si>
  <si>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</si>
  <si>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</si>
  <si>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</si>
  <si>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</si>
  <si>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</si>
  <si>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</si>
  <si>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</si>
  <si>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</si>
  <si>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</si>
  <si>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</si>
  <si>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</si>
  <si>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</si>
  <si>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</si>
  <si>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</si>
  <si>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</si>
  <si>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</si>
  <si>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</si>
  <si>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</si>
  <si>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</si>
  <si>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</si>
  <si>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</si>
  <si>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</si>
  <si>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</si>
  <si>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</si>
  <si>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</si>
  <si>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</si>
  <si>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</si>
  <si>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</si>
  <si>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</si>
  <si>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</si>
  <si>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</si>
  <si>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</si>
  <si>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</si>
  <si>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</si>
  <si>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</si>
  <si>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</si>
  <si>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</si>
  <si>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</si>
  <si>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</si>
  <si>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</si>
  <si>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</si>
  <si>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</si>
  <si>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</si>
  <si>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</si>
  <si>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</si>
  <si>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</si>
  <si>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</si>
  <si>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</si>
  <si>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</si>
  <si>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</si>
  <si>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</si>
  <si>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</si>
  <si>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</si>
  <si>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</si>
  <si>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</si>
  <si>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</si>
  <si>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</si>
  <si>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</si>
  <si>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</si>
  <si>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</si>
  <si>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</si>
  <si>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</si>
  <si>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</si>
  <si>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</si>
  <si>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</si>
  <si>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</si>
  <si>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</si>
  <si>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</si>
  <si>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</si>
  <si>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</si>
  <si>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</si>
  <si>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</si>
  <si>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</si>
  <si>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</si>
  <si>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</si>
  <si>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</si>
  <si>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</si>
  <si>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</si>
  <si>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</si>
  <si>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</si>
  <si>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</si>
  <si>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</si>
  <si>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</si>
  <si>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</si>
  <si>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</si>
  <si>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</si>
  <si>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</si>
  <si>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</si>
  <si>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</si>
  <si>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</si>
  <si>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</si>
  <si>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</si>
  <si>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</si>
  <si>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</si>
  <si>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</si>
  <si>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</si>
  <si>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</si>
  <si>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</si>
  <si>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</si>
  <si>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</si>
  <si>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</si>
  <si>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</si>
  <si>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</si>
  <si>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</si>
  <si>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</si>
  <si>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</si>
  <si>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</si>
  <si>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</si>
  <si>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</si>
  <si>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</si>
  <si>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</si>
  <si>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</si>
  <si>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</si>
  <si>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</si>
  <si>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</si>
  <si>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</si>
  <si>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</si>
  <si>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</si>
  <si>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</si>
  <si>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</si>
  <si>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</si>
  <si>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</si>
  <si>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</si>
  <si>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</si>
  <si>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</si>
  <si>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</si>
  <si>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</si>
  <si>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</si>
  <si>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</si>
  <si>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</si>
  <si>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</si>
  <si>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</si>
  <si>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</si>
  <si>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</si>
  <si>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</si>
  <si>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</si>
  <si>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</si>
  <si>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</si>
  <si>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</si>
  <si>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</si>
  <si>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</si>
  <si>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</si>
  <si>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</si>
  <si>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</si>
  <si>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</si>
  <si>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</si>
  <si>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</si>
  <si>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</si>
  <si>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</si>
  <si>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</si>
  <si>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</si>
  <si>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</si>
  <si>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</si>
  <si>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</si>
  <si>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</si>
  <si>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</si>
  <si>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</si>
  <si>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</si>
  <si>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</si>
  <si>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</si>
  <si>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</si>
  <si>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</si>
  <si>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</si>
  <si>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</si>
  <si>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</si>
  <si>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</si>
  <si>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</si>
  <si>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</si>
  <si>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</si>
  <si>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</si>
  <si>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</si>
  <si>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</si>
  <si>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</si>
  <si>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</si>
  <si>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</si>
  <si>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</si>
  <si>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</si>
  <si>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</si>
  <si>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</si>
  <si>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</si>
  <si>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</si>
  <si>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</si>
  <si>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</si>
  <si>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</si>
  <si>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</si>
  <si>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</si>
  <si>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</si>
  <si>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</si>
  <si>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</si>
  <si>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</si>
  <si>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</si>
  <si>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</si>
  <si>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</si>
  <si>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</si>
  <si>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</si>
  <si>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</si>
  <si>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</si>
  <si>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</si>
  <si>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</si>
  <si>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</si>
  <si>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</si>
  <si>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</si>
  <si>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</si>
  <si>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</si>
  <si>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</si>
  <si>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</si>
  <si>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</si>
  <si>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</si>
  <si>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</si>
  <si>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</si>
  <si>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</si>
  <si>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</si>
  <si>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</si>
  <si>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</si>
  <si>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</si>
  <si>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</si>
  <si>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</si>
  <si>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</si>
  <si>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</si>
  <si>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</si>
  <si>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</si>
  <si>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</si>
  <si>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</si>
  <si>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</si>
  <si>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</si>
  <si>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</si>
  <si>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</si>
  <si>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</si>
  <si>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</si>
  <si>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</si>
  <si>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</si>
  <si>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</si>
  <si>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</si>
  <si>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</si>
  <si>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</si>
  <si>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</si>
  <si>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</si>
  <si>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</si>
  <si>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</si>
  <si>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</si>
  <si>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</si>
  <si>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</si>
  <si>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</si>
  <si>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</si>
  <si>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</si>
  <si>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</si>
  <si>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</si>
  <si>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</si>
  <si>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</si>
  <si>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</si>
  <si>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</si>
  <si>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</si>
  <si>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</si>
  <si>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</si>
  <si>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</si>
  <si>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</si>
  <si>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</si>
  <si>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</si>
  <si>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</si>
  <si>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</si>
  <si>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</si>
  <si>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</si>
  <si>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</si>
  <si>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</si>
  <si>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</si>
  <si>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</si>
  <si>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</si>
  <si>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</si>
  <si>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</si>
  <si>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</si>
  <si>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</si>
  <si>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</si>
  <si>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</si>
  <si>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</si>
  <si>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</si>
  <si>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</si>
  <si>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</si>
  <si>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</si>
  <si>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</si>
  <si>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</si>
  <si>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</si>
  <si>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</si>
  <si>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</si>
  <si>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</si>
  <si>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</si>
  <si>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</si>
  <si>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</si>
  <si>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</si>
  <si>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</si>
  <si>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</si>
  <si>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</si>
  <si>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</si>
  <si>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</si>
  <si>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</si>
  <si>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</si>
  <si>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</si>
  <si>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</si>
  <si>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</si>
  <si>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</si>
  <si>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</si>
  <si>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</si>
  <si>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</si>
  <si>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</si>
  <si>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</si>
  <si>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</si>
  <si>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</si>
  <si>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</si>
  <si>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</si>
  <si>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</si>
  <si>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</si>
  <si>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</si>
  <si>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</si>
  <si>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</si>
  <si>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</si>
  <si>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</si>
  <si>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</si>
  <si>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</si>
  <si>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</si>
  <si>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</si>
  <si>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</si>
  <si>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</si>
  <si>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</si>
  <si>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</si>
  <si>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</si>
  <si>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</si>
  <si>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</si>
  <si>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</si>
  <si>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</si>
  <si>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</si>
  <si>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</si>
  <si>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</si>
  <si>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</si>
  <si>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</si>
  <si>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</si>
  <si>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</si>
  <si>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</si>
  <si>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</si>
  <si>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</si>
  <si>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</si>
  <si>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</si>
  <si>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</si>
  <si>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</si>
  <si>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</si>
  <si>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</si>
  <si>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</si>
  <si>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</si>
  <si>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</si>
  <si>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</si>
  <si>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</si>
  <si>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</si>
  <si>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</si>
  <si>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</si>
  <si>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</si>
  <si>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</si>
  <si>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</si>
  <si>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</si>
  <si>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</si>
  <si>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</si>
  <si>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</si>
  <si>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</si>
  <si>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</si>
  <si>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</si>
  <si>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</si>
  <si>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</si>
  <si>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</si>
  <si>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</si>
  <si>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</si>
  <si>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</si>
  <si>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</si>
  <si>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</si>
  <si>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</si>
  <si>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</si>
  <si>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</si>
  <si>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</si>
  <si>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</si>
  <si>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</si>
  <si>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</si>
  <si>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</si>
  <si>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</si>
  <si>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</si>
  <si>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</si>
  <si>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</si>
  <si>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</si>
  <si>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</si>
  <si>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</si>
  <si>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</si>
  <si>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</si>
  <si>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</si>
  <si>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</si>
  <si>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</si>
  <si>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</si>
  <si>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</si>
  <si>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</si>
  <si>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</si>
  <si>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</si>
  <si>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</si>
  <si>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</si>
  <si>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</si>
  <si>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</si>
  <si>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</si>
  <si>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</si>
  <si>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</si>
  <si>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</si>
  <si>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</si>
  <si>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</si>
  <si>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</si>
  <si>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</si>
  <si>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</si>
  <si>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</si>
  <si>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</si>
  <si>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</si>
  <si>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</si>
  <si>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</si>
  <si>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</si>
  <si>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</si>
  <si>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</si>
  <si>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</si>
  <si>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</si>
  <si>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</si>
  <si>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</si>
  <si>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</si>
  <si>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</si>
  <si>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</si>
  <si>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</si>
  <si>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</si>
  <si>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</si>
  <si>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</si>
  <si>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</si>
  <si>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</si>
  <si>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</si>
  <si>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</si>
  <si>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</si>
  <si>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</si>
  <si>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</si>
  <si>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</si>
  <si>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</si>
  <si>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</si>
  <si>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</si>
  <si>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</si>
  <si>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</si>
  <si>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</si>
  <si>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</si>
  <si>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</si>
  <si>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</si>
  <si>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</si>
  <si>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</si>
  <si>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</si>
  <si>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</si>
  <si>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</si>
  <si>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</si>
  <si>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</si>
  <si>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</si>
  <si>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</si>
  <si>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</si>
  <si>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</si>
  <si>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</si>
  <si>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</si>
  <si>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</si>
  <si>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</si>
  <si>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</si>
  <si>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</si>
  <si>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</si>
  <si>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</si>
  <si>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</si>
  <si>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</si>
  <si>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</si>
  <si>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</si>
  <si>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</si>
  <si>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</si>
  <si>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</si>
  <si>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</si>
  <si>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</si>
  <si>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</si>
  <si>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</si>
  <si>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</si>
  <si>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</si>
  <si>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</si>
  <si>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</si>
  <si>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</si>
  <si>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</si>
  <si>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</si>
  <si>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</si>
  <si>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</si>
  <si>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</si>
  <si>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</si>
  <si>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</si>
  <si>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</si>
  <si>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</si>
  <si>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</si>
  <si>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</si>
  <si>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</si>
  <si>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</si>
  <si>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</si>
  <si>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</si>
  <si>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</si>
  <si>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</si>
  <si>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</si>
  <si>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</si>
  <si>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</si>
  <si>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</si>
  <si>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</si>
  <si>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</si>
  <si>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</si>
  <si>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</si>
  <si>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</si>
  <si>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</si>
  <si>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</si>
  <si>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</si>
  <si>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</si>
  <si>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</si>
  <si>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</si>
  <si>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</si>
  <si>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</si>
  <si>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</si>
  <si>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</si>
  <si>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</si>
  <si>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</si>
  <si>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</si>
  <si>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</si>
  <si>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</si>
  <si>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</si>
  <si>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</si>
  <si>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</si>
  <si>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</si>
  <si>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</si>
  <si>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</si>
  <si>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</si>
  <si>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</si>
  <si>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</si>
  <si>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</si>
  <si>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</si>
  <si>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</si>
  <si>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</si>
  <si>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</si>
  <si>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</si>
  <si>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</si>
  <si>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</si>
  <si>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</si>
  <si>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</si>
  <si>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</si>
  <si>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</si>
  <si>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</si>
  <si>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</si>
  <si>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</si>
  <si>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</si>
  <si>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</si>
  <si>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</si>
  <si>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</si>
  <si>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</si>
  <si>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</si>
  <si>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</si>
  <si>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</si>
  <si>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</si>
  <si>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</si>
  <si>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</si>
  <si>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</si>
  <si>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</si>
  <si>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</si>
  <si>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</si>
  <si>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</si>
  <si>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</si>
  <si>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</si>
  <si>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</si>
  <si>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</si>
  <si>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</si>
  <si>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</si>
  <si>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</si>
  <si>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</si>
  <si>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</si>
  <si>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</si>
  <si>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</si>
  <si>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</si>
  <si>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</si>
  <si>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</si>
  <si>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</si>
  <si>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</si>
  <si>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</si>
  <si>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</si>
  <si>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</si>
  <si>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</si>
  <si>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</si>
  <si>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</si>
  <si>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</si>
  <si>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</si>
  <si>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</si>
  <si>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</si>
  <si>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</si>
  <si>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</si>
  <si>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</si>
  <si>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</si>
  <si>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</si>
  <si>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</si>
  <si>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</si>
  <si>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</si>
  <si>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</si>
  <si>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</si>
  <si>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</si>
  <si>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</si>
  <si>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</si>
  <si>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</si>
  <si>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</si>
  <si>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</si>
  <si>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</si>
  <si>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</si>
  <si>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</si>
  <si>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</si>
  <si>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</si>
  <si>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</si>
  <si>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</si>
  <si>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</si>
  <si>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</si>
  <si>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</si>
  <si>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</si>
  <si>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</si>
  <si>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</si>
  <si>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</si>
  <si>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</si>
  <si>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</si>
  <si>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</si>
  <si>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</si>
  <si>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</si>
  <si>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</si>
  <si>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</si>
  <si>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</si>
  <si>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</si>
  <si>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</si>
  <si>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</si>
  <si>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</si>
  <si>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</si>
  <si>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</si>
  <si>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</si>
  <si>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</si>
  <si>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</si>
  <si>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</si>
  <si>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</si>
  <si>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</si>
  <si>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</si>
  <si>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</si>
  <si>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</si>
  <si>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</si>
  <si>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</si>
  <si>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</si>
  <si>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</si>
  <si>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</si>
  <si>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</si>
  <si>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</si>
  <si>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</si>
  <si>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</si>
  <si>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</si>
  <si>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</si>
  <si>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</si>
  <si>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</si>
  <si>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</si>
  <si>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</si>
  <si>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</si>
  <si>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</si>
  <si>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</si>
  <si>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</si>
  <si>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</si>
  <si>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</si>
  <si>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</si>
  <si>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</si>
  <si>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</si>
  <si>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</si>
  <si>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</si>
  <si>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</si>
  <si>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</si>
  <si>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</si>
  <si>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</si>
  <si>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</si>
  <si>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</si>
  <si>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</si>
  <si>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</si>
  <si>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</si>
  <si>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</si>
  <si>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</si>
  <si>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</si>
  <si>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</si>
  <si>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</si>
  <si>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</si>
  <si>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</si>
  <si>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</si>
  <si>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</si>
  <si>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</si>
  <si>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</si>
  <si>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</si>
  <si>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</si>
  <si>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</si>
  <si>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</si>
  <si>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</si>
  <si>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</si>
  <si>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</si>
  <si>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</si>
  <si>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</si>
  <si>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</si>
  <si>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</si>
  <si>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</si>
  <si>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</si>
  <si>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</si>
  <si>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</si>
  <si>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</si>
  <si>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</si>
  <si>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</si>
  <si>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</si>
  <si>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</si>
  <si>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</si>
  <si>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</si>
  <si>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</si>
  <si>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</si>
  <si>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</si>
  <si>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</si>
  <si>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</si>
  <si>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</si>
  <si>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</si>
  <si>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</si>
  <si>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</si>
  <si>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</si>
  <si>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</si>
  <si>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</si>
  <si>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</si>
  <si>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</si>
  <si>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</si>
  <si>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</si>
  <si>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</si>
  <si>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</si>
  <si>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</si>
  <si>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</si>
  <si>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</si>
  <si>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</si>
  <si>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</si>
  <si>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</si>
  <si>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</si>
  <si>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</si>
  <si>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</si>
  <si>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</si>
  <si>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</si>
  <si>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</si>
  <si>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</si>
  <si>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</si>
  <si>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</si>
  <si>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</si>
  <si>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</si>
  <si>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</si>
  <si>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</si>
  <si>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</si>
  <si>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</si>
  <si>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</si>
  <si>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</si>
  <si>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</si>
  <si>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</si>
  <si>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</si>
  <si>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</si>
  <si>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</si>
  <si>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</si>
  <si>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</si>
  <si>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</si>
  <si>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</si>
  <si>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</si>
  <si>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</si>
  <si>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</si>
  <si>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</si>
  <si>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</si>
  <si>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</si>
  <si>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</si>
  <si>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</si>
  <si>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</si>
  <si>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</si>
  <si>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</si>
  <si>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</si>
  <si>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</si>
  <si>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</si>
  <si>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</si>
  <si>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</si>
  <si>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</si>
  <si>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</si>
  <si>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</si>
  <si>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</si>
  <si>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</si>
  <si>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</si>
  <si>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</si>
  <si>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</si>
  <si>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</si>
  <si>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</si>
  <si>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</si>
  <si>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</si>
  <si>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</si>
  <si>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</si>
  <si>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</si>
  <si>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</si>
  <si>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</si>
  <si>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</si>
  <si>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</si>
  <si>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</si>
  <si>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</si>
  <si>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</si>
  <si>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</si>
  <si>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</si>
  <si>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</si>
  <si>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</si>
  <si>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</si>
  <si>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</si>
  <si>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</si>
  <si>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</si>
  <si>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</si>
  <si>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</si>
  <si>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</si>
  <si>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</si>
  <si>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</si>
  <si>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</si>
  <si>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</si>
  <si>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</si>
  <si>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</si>
  <si>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</si>
  <si>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</si>
  <si>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</si>
  <si>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</si>
  <si>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</si>
  <si>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</si>
  <si>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</si>
  <si>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</si>
  <si>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</si>
  <si>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</si>
  <si>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</si>
  <si>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</si>
  <si>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</si>
  <si>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</si>
  <si>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</si>
  <si>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</si>
  <si>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</si>
  <si>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</si>
  <si>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</si>
  <si>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</si>
  <si>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</si>
  <si>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</si>
  <si>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</si>
  <si>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</si>
  <si>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</si>
  <si>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</si>
  <si>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</si>
  <si>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</si>
  <si>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</si>
  <si>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</si>
  <si>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</si>
  <si>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</si>
  <si>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</si>
  <si>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</si>
  <si>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</si>
  <si>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</si>
  <si>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</si>
  <si>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</si>
  <si>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</si>
  <si>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</si>
  <si>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</si>
  <si>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</si>
  <si>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</si>
  <si>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</si>
  <si>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</si>
  <si>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</si>
  <si>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</si>
  <si>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</si>
  <si>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</si>
  <si>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</si>
  <si>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</si>
  <si>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</si>
  <si>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</si>
  <si>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</si>
  <si>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</si>
  <si>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</si>
  <si>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</si>
  <si>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</si>
  <si>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</si>
  <si>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</si>
  <si>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</si>
  <si>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</si>
  <si>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</si>
  <si>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</si>
  <si>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</si>
  <si>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</si>
  <si>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</si>
  <si>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</si>
  <si>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</si>
  <si>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</si>
  <si>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</si>
  <si>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</si>
  <si>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</si>
  <si>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</si>
  <si>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</si>
  <si>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</si>
  <si>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</si>
  <si>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</si>
  <si>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</si>
  <si>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</si>
  <si>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</si>
  <si>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</si>
  <si>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</si>
  <si>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</si>
  <si>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</si>
  <si>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</si>
  <si>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</si>
  <si>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</si>
  <si>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</si>
  <si>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</si>
  <si>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</si>
  <si>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</si>
  <si>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</si>
  <si>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</si>
  <si>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</si>
  <si>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</si>
  <si>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</si>
  <si>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</si>
  <si>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</si>
  <si>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</si>
  <si>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</si>
  <si>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</si>
  <si>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</si>
  <si>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</si>
  <si>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</si>
  <si>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</si>
  <si>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</si>
  <si>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</si>
  <si>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</si>
  <si>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</si>
  <si>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</si>
  <si>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</si>
  <si>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</si>
  <si>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</si>
  <si>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</si>
  <si>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</si>
  <si>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</si>
  <si>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</si>
  <si>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</si>
  <si>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</si>
  <si>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</si>
  <si>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</si>
  <si>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</si>
  <si>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</si>
  <si>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</si>
  <si>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</si>
  <si>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</si>
  <si>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</si>
  <si>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</si>
  <si>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</si>
  <si>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</si>
  <si>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</si>
  <si>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</si>
  <si>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</si>
  <si>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</si>
  <si>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</si>
  <si>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</si>
  <si>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</si>
  <si>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</si>
  <si>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</si>
  <si>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</si>
  <si>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</si>
  <si>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</si>
  <si>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</si>
  <si>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</si>
  <si>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</si>
  <si>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</si>
  <si>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</si>
  <si>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</si>
  <si>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</si>
  <si>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</si>
  <si>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</si>
  <si>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</si>
  <si>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</si>
  <si>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</si>
  <si>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</si>
  <si>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</si>
  <si>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</si>
  <si>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</si>
  <si>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</si>
  <si>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</si>
  <si>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</si>
  <si>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</si>
  <si>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</si>
  <si>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</si>
  <si>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</si>
  <si>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</si>
  <si>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</si>
  <si>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</si>
  <si>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</si>
  <si>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</si>
  <si>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</si>
  <si>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</si>
  <si>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</si>
  <si>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</si>
  <si>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</si>
  <si>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</si>
  <si>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</si>
  <si>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</si>
  <si>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</si>
  <si>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</si>
  <si>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</si>
  <si>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</si>
  <si>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</si>
  <si>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</si>
  <si>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</si>
  <si>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</si>
  <si>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</si>
  <si>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</si>
  <si>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</si>
  <si>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</si>
  <si>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</si>
  <si>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</si>
  <si>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</si>
  <si>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</si>
  <si>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</si>
  <si>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</si>
  <si>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</si>
  <si>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</si>
  <si>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</si>
  <si>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</si>
  <si>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</si>
  <si>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</si>
  <si>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</si>
  <si>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</si>
  <si>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</si>
  <si>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</si>
  <si>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</si>
  <si>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</si>
  <si>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</si>
  <si>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</si>
  <si>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</si>
  <si>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</si>
  <si>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</si>
  <si>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</si>
  <si>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</si>
  <si>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</si>
  <si>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</si>
  <si>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</si>
  <si>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</si>
  <si>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</si>
  <si>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</si>
  <si>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</si>
  <si>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</si>
  <si>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</si>
  <si>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</si>
  <si>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</si>
  <si>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</si>
  <si>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</si>
  <si>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</si>
  <si>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</si>
  <si>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</si>
  <si>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</si>
  <si>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</si>
  <si>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</si>
  <si>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</si>
  <si>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</si>
  <si>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</si>
  <si>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</si>
  <si>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</si>
  <si>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</si>
  <si>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</si>
  <si>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</si>
  <si>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</si>
  <si>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</si>
  <si>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</si>
  <si>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</si>
  <si>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</si>
  <si>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</si>
  <si>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</si>
  <si>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</si>
  <si>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</si>
  <si>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</si>
  <si>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</si>
  <si>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</si>
  <si>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</si>
  <si>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</si>
  <si>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</si>
  <si>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</si>
  <si>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</si>
  <si>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</si>
  <si>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</si>
  <si>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</si>
  <si>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</si>
  <si>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</si>
  <si>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</si>
  <si>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</si>
  <si>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</si>
  <si>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</si>
  <si>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</si>
  <si>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</si>
  <si>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</si>
  <si>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</si>
  <si>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</si>
  <si>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</si>
  <si>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</si>
  <si>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</si>
  <si>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</si>
  <si>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</si>
  <si>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</si>
  <si>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</si>
  <si>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</si>
  <si>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</si>
  <si>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</si>
  <si>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</si>
  <si>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</si>
  <si>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</si>
  <si>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</si>
  <si>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</si>
  <si>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</si>
  <si>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</si>
  <si>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</si>
  <si>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</si>
  <si>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</si>
  <si>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</si>
  <si>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</si>
  <si>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</si>
  <si>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</si>
  <si>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</si>
  <si>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</si>
  <si>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</si>
  <si>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</si>
  <si>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</si>
  <si>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</si>
  <si>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</si>
  <si>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</si>
  <si>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</si>
  <si>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</si>
  <si>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</si>
  <si>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</si>
  <si>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</si>
  <si>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</si>
  <si>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</si>
  <si>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</si>
  <si>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</si>
  <si>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</si>
  <si>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</si>
  <si>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</si>
  <si>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</si>
  <si>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</si>
  <si>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</si>
  <si>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</si>
  <si>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</si>
  <si>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</si>
  <si>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</si>
  <si>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</si>
  <si>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</si>
  <si>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</si>
  <si>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</si>
  <si>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</si>
  <si>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</si>
  <si>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</si>
  <si>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</si>
  <si>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</si>
  <si>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</si>
  <si>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</si>
  <si>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</si>
  <si>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</si>
  <si>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</si>
  <si>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</si>
  <si>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</si>
  <si>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</si>
  <si>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</si>
  <si>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</si>
  <si>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</si>
  <si>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</si>
  <si>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</si>
  <si>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</si>
  <si>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</si>
  <si>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</si>
  <si>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</si>
  <si>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</si>
  <si>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</si>
  <si>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</si>
  <si>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</si>
  <si>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</si>
  <si>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</si>
  <si>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</si>
  <si>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</si>
  <si>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</si>
  <si>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</si>
  <si>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</si>
  <si>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</si>
  <si>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</si>
  <si>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</si>
  <si>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</si>
  <si>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</si>
  <si>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</si>
  <si>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</si>
  <si>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</si>
  <si>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</si>
  <si>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</si>
  <si>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</si>
  <si>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</si>
  <si>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</si>
  <si>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</si>
  <si>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</si>
  <si>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</si>
  <si>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</si>
  <si>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</si>
  <si>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</si>
  <si>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</si>
  <si>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</si>
  <si>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</si>
  <si>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</si>
  <si>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</si>
  <si>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</si>
  <si>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</si>
  <si>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</si>
  <si>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</si>
  <si>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</si>
  <si>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</si>
  <si>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</si>
  <si>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</si>
  <si>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</si>
  <si>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</si>
  <si>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</si>
  <si>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</si>
  <si>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</si>
  <si>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</si>
  <si>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</si>
  <si>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</si>
  <si>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</si>
  <si>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</si>
  <si>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</si>
  <si>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</si>
  <si>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</si>
  <si>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</si>
  <si>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</si>
  <si>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</si>
  <si>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</si>
  <si>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</si>
  <si>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</si>
  <si>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</si>
  <si>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</si>
  <si>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</si>
  <si>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</si>
  <si>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</si>
  <si>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</si>
  <si>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</si>
  <si>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</si>
  <si>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</si>
  <si>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</si>
  <si>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</si>
  <si>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</si>
  <si>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</si>
  <si>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</si>
  <si>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</si>
  <si>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</si>
  <si>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</si>
  <si>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</si>
  <si>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</si>
  <si>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</si>
  <si>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</si>
  <si>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</si>
  <si>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</si>
  <si>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</si>
  <si>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</si>
  <si>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</si>
  <si>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</si>
  <si>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</si>
  <si>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</si>
  <si>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</si>
  <si>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</si>
  <si>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</si>
  <si>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</si>
  <si>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</si>
  <si>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</si>
  <si>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</si>
  <si>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</si>
  <si>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</si>
  <si>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</si>
  <si>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</si>
  <si>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</si>
  <si>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</si>
  <si>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</si>
  <si>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</si>
  <si>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</si>
  <si>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</si>
  <si>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</si>
  <si>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</si>
  <si>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</si>
  <si>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</si>
  <si>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</si>
  <si>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</si>
  <si>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</si>
  <si>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</si>
  <si>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</si>
  <si>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</si>
  <si>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</si>
  <si>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</si>
  <si>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</si>
  <si>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</si>
  <si>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</si>
  <si>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</si>
  <si>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</si>
  <si>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</si>
  <si>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</si>
  <si>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</si>
  <si>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</si>
  <si>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</si>
  <si>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</si>
  <si>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</si>
  <si>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</si>
  <si>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</si>
  <si>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</si>
  <si>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</si>
  <si>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</si>
  <si>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</si>
  <si>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</si>
  <si>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</si>
  <si>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</si>
  <si>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</si>
  <si>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</si>
  <si>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</si>
  <si>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</si>
  <si>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</si>
  <si>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</si>
  <si>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</si>
  <si>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</si>
  <si>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</si>
  <si>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</si>
  <si>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</si>
  <si>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</si>
  <si>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</si>
  <si>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</si>
  <si>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</si>
  <si>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</si>
  <si>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</si>
  <si>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</si>
  <si>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</si>
  <si>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</si>
  <si>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</si>
  <si>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</si>
  <si>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</si>
  <si>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</si>
  <si>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</si>
  <si>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</si>
  <si>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</si>
  <si>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</si>
  <si>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</si>
  <si>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</si>
  <si>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</si>
  <si>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</si>
  <si>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</si>
  <si>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</si>
  <si>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</si>
  <si>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</si>
  <si>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</si>
  <si>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</si>
  <si>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</si>
  <si>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</si>
  <si>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</si>
  <si>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</si>
  <si>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</si>
  <si>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</si>
  <si>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</si>
  <si>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</si>
  <si>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</si>
  <si>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</si>
  <si>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</si>
  <si>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</si>
  <si>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</si>
  <si>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</si>
  <si>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</si>
  <si>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</si>
  <si>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</si>
  <si>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</si>
  <si>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</si>
  <si>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</si>
  <si>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</si>
  <si>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</si>
  <si>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</si>
  <si>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</si>
  <si>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</si>
  <si>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</si>
  <si>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</si>
  <si>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</si>
  <si>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</si>
  <si>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</si>
  <si>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</si>
  <si>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</si>
  <si>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</si>
  <si>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</si>
  <si>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</si>
  <si>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</si>
  <si>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</si>
  <si>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</si>
  <si>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</si>
  <si>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</si>
  <si>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</si>
  <si>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</si>
  <si>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</si>
  <si>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</si>
  <si>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</si>
  <si>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</si>
  <si>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</si>
  <si>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</si>
  <si>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</si>
  <si>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</si>
  <si>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</si>
  <si>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</si>
  <si>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</si>
  <si>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</si>
  <si>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</si>
  <si>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</si>
  <si>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</si>
  <si>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</si>
  <si>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</si>
  <si>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</si>
  <si>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</si>
  <si>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</si>
  <si>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</si>
  <si>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</si>
  <si>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</si>
  <si>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</si>
  <si>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</si>
  <si>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</si>
  <si>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</si>
  <si>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</si>
  <si>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</si>
  <si>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</si>
  <si>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</si>
  <si>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</si>
  <si>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</si>
  <si>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</si>
  <si>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</si>
  <si>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</si>
  <si>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</si>
  <si>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</si>
  <si>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</si>
  <si>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</si>
  <si>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</si>
  <si>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</si>
  <si>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</si>
  <si>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</si>
  <si>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</si>
  <si>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</si>
  <si>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</si>
  <si>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</si>
  <si>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</si>
  <si>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</si>
  <si>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</si>
  <si>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</si>
  <si>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</si>
  <si>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</si>
  <si>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</si>
  <si>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</si>
  <si>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</si>
  <si>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</si>
  <si>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</si>
  <si>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</si>
  <si>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</si>
  <si>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</si>
  <si>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</si>
  <si>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</si>
  <si>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</si>
  <si>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</si>
  <si>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</si>
  <si>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</si>
  <si>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</si>
  <si>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</si>
  <si>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</si>
  <si>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</si>
  <si>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</si>
  <si>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</si>
  <si>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</si>
  <si>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</si>
  <si>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</si>
  <si>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</si>
  <si>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</si>
  <si>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</si>
  <si>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</si>
  <si>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</si>
  <si>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</si>
  <si>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</si>
  <si>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</si>
  <si>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</si>
  <si>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</si>
  <si>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</si>
  <si>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</si>
  <si>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</si>
  <si>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</si>
  <si>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</si>
  <si>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</si>
  <si>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</si>
  <si>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</si>
  <si>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</si>
  <si>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</si>
  <si>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</si>
  <si>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</si>
  <si>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</si>
  <si>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</si>
  <si>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</si>
  <si>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</si>
  <si>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</si>
  <si>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</si>
  <si>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</si>
  <si>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</si>
  <si>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</si>
  <si>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</si>
  <si>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</si>
  <si>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</si>
  <si>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</si>
  <si>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</si>
  <si>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</si>
  <si>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</si>
  <si>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</si>
  <si>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</si>
  <si>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</si>
  <si>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</si>
  <si>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</si>
  <si>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</si>
  <si>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</si>
  <si>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</si>
  <si>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</si>
  <si>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</si>
  <si>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</si>
  <si>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</si>
  <si>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</si>
  <si>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</si>
  <si>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</si>
  <si>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</si>
  <si>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</si>
  <si>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</si>
  <si>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</si>
  <si>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</si>
  <si>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</si>
  <si>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</si>
  <si>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</si>
  <si>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</si>
  <si>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</si>
  <si>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</si>
  <si>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</si>
  <si>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</si>
  <si>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</si>
  <si>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</si>
  <si>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</si>
  <si>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</si>
  <si>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</si>
  <si>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</si>
  <si>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</si>
  <si>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</si>
  <si>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</si>
  <si>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</si>
  <si>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</si>
  <si>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</si>
  <si>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</si>
  <si>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</si>
  <si>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</si>
  <si>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</si>
  <si>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</si>
  <si>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</si>
  <si>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</si>
  <si>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</si>
  <si>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</si>
  <si>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</si>
  <si>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</si>
  <si>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</si>
  <si>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</si>
  <si>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</si>
  <si>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</si>
  <si>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</si>
  <si>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</si>
  <si>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</si>
  <si>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</si>
  <si>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</si>
  <si>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</si>
  <si>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</si>
  <si>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</si>
  <si>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</si>
  <si>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</si>
  <si>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</si>
  <si>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</si>
  <si>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</si>
  <si>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</si>
  <si>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</si>
  <si>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</si>
  <si>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</si>
  <si>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</si>
  <si>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</si>
  <si>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</si>
  <si>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</si>
  <si>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</si>
  <si>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</si>
  <si>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</si>
  <si>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</si>
  <si>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</si>
  <si>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</si>
  <si>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</si>
  <si>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</si>
  <si>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</si>
  <si>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</si>
  <si>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</si>
  <si>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</si>
  <si>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</si>
  <si>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</si>
  <si>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</si>
  <si>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</si>
  <si>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</si>
  <si>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</si>
  <si>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</si>
  <si>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</si>
  <si>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</si>
  <si>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</si>
  <si>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</si>
  <si>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</si>
  <si>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</si>
  <si>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</si>
  <si>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</si>
  <si>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</si>
  <si>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</si>
  <si>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</si>
  <si>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</si>
  <si>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</si>
  <si>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</si>
  <si>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</si>
  <si>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</si>
  <si>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</si>
  <si>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</si>
  <si>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</si>
  <si>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</si>
  <si>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</si>
  <si>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</si>
  <si>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</si>
  <si>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</si>
  <si>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</si>
  <si>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</si>
  <si>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</si>
  <si>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</si>
  <si>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</si>
  <si>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</si>
  <si>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</si>
  <si>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</si>
  <si>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</si>
  <si>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</si>
  <si>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</si>
  <si>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</si>
  <si>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</si>
  <si>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</si>
  <si>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</si>
  <si>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</si>
  <si>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</si>
  <si>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</si>
  <si>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</si>
  <si>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</si>
  <si>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</si>
  <si>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</si>
  <si>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</si>
  <si>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</si>
  <si>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</si>
  <si>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</si>
  <si>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</si>
  <si>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</si>
  <si>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</si>
  <si>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</si>
  <si>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</si>
  <si>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</si>
  <si>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</si>
  <si>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</si>
  <si>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</si>
  <si>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</si>
  <si>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</si>
  <si>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</si>
  <si>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</si>
  <si>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</si>
  <si>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</si>
  <si>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</si>
  <si>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</si>
  <si>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</si>
  <si>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</si>
  <si>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</si>
  <si>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</si>
  <si>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</si>
  <si>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</si>
  <si>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</si>
  <si>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</si>
  <si>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</si>
  <si>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</si>
  <si>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</si>
  <si>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</si>
  <si>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</si>
  <si>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</si>
  <si>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</si>
  <si>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</si>
  <si>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</si>
  <si>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</si>
  <si>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</si>
  <si>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</si>
  <si>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</si>
  <si>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</si>
  <si>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</si>
  <si>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</si>
  <si>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</si>
  <si>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</si>
  <si>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</si>
  <si>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</si>
  <si>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</si>
  <si>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</si>
  <si>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</si>
  <si>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</si>
  <si>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</si>
  <si>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</si>
  <si>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</si>
  <si>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</si>
  <si>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</si>
  <si>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</si>
  <si>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</si>
  <si>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</si>
  <si>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</si>
  <si>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</si>
  <si>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</si>
  <si>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</si>
  <si>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</si>
  <si>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</si>
  <si>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</si>
  <si>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</si>
  <si>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</si>
  <si>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</si>
  <si>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</si>
  <si>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</si>
  <si>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</si>
  <si>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</si>
  <si>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</si>
  <si>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</si>
  <si>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</si>
  <si>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</si>
  <si>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</si>
  <si>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</si>
  <si>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</si>
  <si>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</si>
  <si>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</si>
  <si>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</si>
  <si>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</si>
  <si>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</si>
  <si>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</si>
  <si>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</si>
  <si>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</si>
  <si>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</si>
  <si>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</si>
  <si>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</si>
  <si>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</si>
  <si>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</si>
  <si>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</si>
  <si>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</si>
  <si>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</si>
  <si>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</si>
  <si>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</si>
  <si>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</si>
  <si>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</si>
  <si>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</si>
  <si>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</si>
  <si>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</si>
  <si>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</si>
  <si>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</si>
  <si>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</si>
  <si>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</si>
  <si>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</si>
  <si>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</si>
  <si>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</si>
  <si>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</si>
  <si>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</si>
  <si>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</si>
  <si>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</si>
  <si>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</si>
  <si>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</si>
  <si>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</si>
  <si>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</si>
  <si>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</si>
  <si>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</si>
  <si>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</si>
  <si>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</si>
  <si>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</si>
  <si>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</si>
  <si>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</si>
  <si>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</si>
  <si>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</si>
  <si>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</si>
  <si>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</si>
  <si>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</si>
  <si>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</si>
  <si>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</si>
  <si>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</si>
  <si>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</si>
  <si>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</si>
  <si>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</si>
  <si>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</si>
  <si>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</si>
  <si>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</si>
  <si>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</si>
  <si>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</si>
  <si>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</si>
  <si>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</si>
  <si>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</si>
  <si>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</si>
  <si>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</si>
  <si>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</si>
  <si>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</si>
  <si>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</si>
  <si>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</si>
  <si>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</si>
  <si>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</si>
  <si>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</si>
  <si>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</si>
  <si>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</si>
  <si>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</si>
  <si>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</si>
  <si>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</si>
  <si>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</si>
  <si>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</si>
  <si>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</si>
  <si>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</si>
  <si>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</si>
  <si>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</si>
  <si>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</si>
  <si>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</si>
  <si>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</si>
  <si>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</si>
  <si>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</si>
  <si>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</si>
  <si>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</si>
  <si>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</si>
  <si>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</si>
  <si>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</si>
  <si>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</si>
  <si>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</si>
  <si>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</si>
  <si>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</si>
  <si>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</si>
  <si>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</si>
  <si>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</si>
  <si>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</si>
  <si>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</si>
  <si>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</si>
  <si>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</si>
  <si>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</si>
  <si>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</si>
  <si>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</si>
  <si>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</si>
  <si>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</si>
  <si>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</si>
  <si>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</si>
  <si>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</si>
  <si>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</si>
  <si>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</si>
  <si>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</si>
  <si>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</si>
  <si>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</si>
  <si>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</si>
  <si>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</si>
  <si>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</si>
  <si>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</si>
  <si>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</si>
  <si>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</si>
  <si>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</si>
  <si>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</si>
  <si>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</si>
  <si>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</si>
  <si>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</si>
  <si>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</si>
  <si>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</si>
  <si>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</si>
  <si>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</si>
  <si>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</si>
  <si>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</si>
  <si>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</si>
  <si>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</si>
  <si>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</si>
  <si>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</si>
  <si>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</si>
  <si>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</si>
  <si>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</si>
  <si>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</si>
  <si>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</si>
  <si>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</si>
  <si>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</si>
  <si>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</si>
  <si>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</si>
  <si>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</si>
  <si>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</si>
  <si>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</si>
  <si>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</si>
  <si>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</si>
  <si>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</si>
  <si>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</si>
  <si>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</si>
  <si>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</si>
  <si>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</si>
  <si>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</si>
  <si>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</si>
  <si>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</si>
  <si>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</si>
  <si>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</si>
  <si>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</si>
  <si>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</si>
  <si>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</si>
  <si>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</si>
  <si>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</si>
  <si>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</si>
  <si>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</si>
  <si>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</si>
  <si>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</si>
  <si>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</si>
  <si>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</si>
  <si>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</si>
  <si>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</si>
  <si>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</si>
  <si>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</si>
  <si>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</si>
  <si>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</si>
  <si>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</si>
  <si>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</si>
  <si>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</si>
  <si>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</si>
  <si>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</si>
  <si>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</si>
  <si>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</si>
  <si>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</si>
  <si>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</si>
  <si>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</si>
  <si>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</si>
  <si>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</si>
  <si>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</si>
  <si>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</si>
  <si>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</si>
  <si>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</si>
  <si>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</si>
  <si>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</si>
  <si>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</si>
  <si>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</si>
  <si>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</si>
  <si>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</si>
  <si>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</si>
  <si>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</si>
  <si>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</si>
  <si>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</si>
  <si>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</si>
  <si>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</si>
  <si>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</si>
  <si>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</si>
  <si>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</si>
  <si>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</si>
  <si>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</si>
  <si>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</si>
  <si>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</si>
  <si>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</si>
  <si>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</si>
  <si>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</si>
  <si>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</si>
  <si>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</si>
  <si>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</si>
  <si>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</si>
  <si>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</si>
  <si>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</si>
  <si>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</si>
  <si>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</si>
  <si>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</si>
  <si>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</si>
  <si>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</si>
  <si>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</si>
  <si>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</si>
  <si>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</si>
  <si>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</si>
  <si>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</si>
  <si>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</si>
  <si>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</si>
  <si>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</si>
  <si>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</si>
  <si>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</si>
  <si>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</si>
  <si>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</si>
  <si>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</si>
  <si>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</si>
  <si>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</si>
  <si>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</si>
  <si>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</si>
  <si>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</si>
  <si>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</si>
  <si>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</si>
  <si>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</si>
  <si>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</si>
  <si>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</si>
  <si>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</si>
  <si>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</si>
  <si>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</si>
  <si>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</si>
  <si>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</si>
  <si>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</si>
  <si>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</si>
  <si>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</si>
  <si>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</si>
  <si>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</si>
  <si>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</si>
  <si>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</si>
  <si>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</si>
  <si>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</si>
  <si>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</si>
  <si>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</si>
  <si>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</si>
  <si>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</si>
  <si>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</si>
  <si>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</si>
  <si>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</si>
  <si>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</si>
  <si>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</si>
  <si>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</si>
  <si>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</si>
  <si>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</si>
  <si>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</si>
  <si>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</si>
  <si>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</si>
  <si>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</si>
  <si>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</si>
  <si>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</si>
  <si>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</si>
  <si>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</si>
  <si>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</si>
  <si>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</si>
  <si>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</si>
  <si>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</si>
  <si>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</si>
  <si>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</si>
  <si>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</si>
  <si>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</si>
  <si>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</si>
  <si>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</si>
  <si>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</si>
  <si>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</si>
  <si>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</si>
  <si>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</si>
  <si>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</si>
  <si>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</si>
  <si>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</si>
  <si>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</si>
  <si>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</si>
  <si>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</si>
  <si>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</si>
  <si>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</si>
  <si>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</si>
  <si>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</si>
  <si>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</si>
  <si>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</si>
  <si>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</si>
  <si>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</si>
  <si>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</si>
  <si>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</si>
  <si>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</si>
  <si>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</si>
  <si>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</si>
  <si>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</si>
  <si>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</si>
  <si>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</si>
  <si>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</si>
  <si>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</si>
  <si>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</si>
  <si>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</si>
  <si>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</si>
  <si>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</si>
  <si>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</si>
  <si>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</si>
  <si>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</si>
  <si>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</si>
  <si>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</si>
  <si>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</si>
  <si>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</si>
  <si>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</si>
  <si>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</si>
  <si>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</si>
  <si>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</si>
  <si>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</si>
  <si>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</si>
  <si>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</si>
  <si>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</si>
  <si>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</si>
  <si>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</si>
  <si>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</si>
  <si>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</si>
  <si>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</si>
  <si>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</si>
  <si>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</si>
  <si>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</si>
  <si>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</si>
  <si>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</si>
  <si>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</si>
  <si>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</si>
  <si>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</si>
  <si>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</si>
  <si>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</si>
  <si>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</si>
  <si>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</si>
  <si>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</si>
  <si>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</si>
  <si>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</si>
  <si>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</si>
  <si>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</si>
  <si>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</si>
  <si>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</si>
  <si>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</si>
  <si>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</si>
  <si>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</si>
  <si>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</si>
  <si>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</si>
  <si>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</si>
  <si>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</si>
  <si>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</si>
  <si>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</si>
  <si>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</si>
  <si>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</si>
  <si>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</si>
  <si>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</si>
  <si>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</si>
  <si>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</si>
  <si>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</si>
  <si>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</si>
  <si>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</si>
  <si>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</si>
  <si>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</si>
  <si>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</si>
  <si>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</si>
  <si>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</si>
  <si>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</si>
  <si>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</si>
  <si>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</si>
  <si>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</si>
  <si>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</si>
  <si>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</si>
  <si>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</si>
  <si>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</si>
  <si>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</si>
  <si>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</si>
  <si>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</si>
  <si>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</si>
  <si>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</si>
  <si>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</si>
  <si>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</si>
  <si>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</si>
  <si>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</si>
  <si>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</si>
  <si>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</si>
  <si>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</si>
  <si>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</si>
  <si>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</si>
  <si>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</si>
  <si>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</si>
  <si>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</si>
  <si>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</si>
  <si>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</si>
  <si>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</si>
  <si>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</si>
  <si>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</si>
  <si>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</si>
  <si>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</si>
  <si>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</si>
  <si>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</si>
  <si>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</si>
  <si>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</si>
  <si>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</si>
  <si>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</si>
  <si>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</si>
  <si>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</si>
  <si>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</si>
  <si>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</si>
  <si>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</si>
  <si>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</si>
  <si>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</si>
  <si>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</si>
  <si>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</si>
  <si>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</si>
  <si>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</si>
  <si>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</si>
  <si>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</si>
  <si>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</si>
  <si>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</si>
  <si>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</si>
  <si>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</si>
  <si>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</si>
  <si>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</si>
  <si>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</si>
  <si>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</si>
  <si>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</si>
  <si>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</si>
  <si>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</si>
  <si>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</si>
  <si>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</si>
  <si>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</si>
  <si>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</si>
  <si>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</si>
  <si>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</si>
  <si>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</si>
  <si>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</si>
  <si>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</si>
  <si>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</si>
  <si>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</si>
  <si>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</si>
  <si>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</si>
  <si>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</si>
  <si>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</si>
  <si>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</si>
  <si>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</si>
  <si>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</si>
  <si>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</si>
  <si>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</si>
  <si>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</si>
  <si>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</si>
  <si>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</si>
  <si>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</si>
  <si>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</si>
  <si>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</si>
  <si>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</si>
  <si>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</si>
  <si>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</si>
  <si>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</si>
  <si>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</si>
  <si>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</si>
  <si>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</si>
  <si>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</si>
  <si>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</si>
  <si>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</si>
  <si>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</si>
  <si>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</si>
  <si>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</si>
  <si>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</si>
  <si>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</si>
  <si>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</si>
  <si>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</si>
  <si>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</si>
  <si>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</si>
  <si>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</si>
  <si>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</si>
  <si>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</si>
  <si>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</si>
  <si>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</si>
  <si>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</si>
  <si>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</si>
  <si>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</si>
  <si>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</si>
  <si>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</si>
  <si>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</si>
  <si>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</si>
  <si>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</si>
  <si>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</si>
  <si>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</si>
  <si>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</si>
  <si>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</si>
  <si>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</si>
  <si>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</si>
  <si>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</si>
  <si>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</si>
  <si>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</si>
  <si>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</si>
  <si>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</si>
  <si>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</si>
  <si>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</si>
  <si>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</si>
  <si>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</si>
  <si>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</si>
  <si>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</si>
  <si>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</si>
  <si>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</si>
  <si>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</si>
  <si>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</si>
  <si>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</si>
  <si>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</si>
  <si>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</si>
  <si>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</si>
  <si>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</si>
  <si>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</si>
  <si>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</si>
  <si>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</si>
  <si>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</si>
  <si>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</si>
  <si>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</si>
  <si>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</si>
  <si>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</si>
  <si>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</si>
  <si>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</si>
  <si>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</si>
  <si>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</si>
  <si>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</si>
  <si>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</si>
  <si>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</si>
  <si>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</si>
  <si>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</si>
  <si>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</si>
  <si>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</si>
  <si>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</si>
  <si>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</si>
  <si>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</si>
  <si>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</si>
  <si>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</si>
  <si>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</si>
  <si>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</si>
  <si>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</si>
  <si>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</si>
  <si>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</si>
  <si>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</si>
  <si>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</si>
  <si>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</si>
  <si>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</si>
  <si>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</si>
  <si>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</si>
  <si>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</si>
  <si>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</si>
  <si>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</si>
  <si>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</si>
  <si>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</si>
  <si>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</si>
  <si>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</si>
  <si>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</si>
  <si>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</si>
  <si>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</si>
  <si>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</si>
  <si>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</si>
  <si>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</si>
  <si>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</si>
  <si>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</si>
  <si>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</si>
  <si>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</si>
  <si>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</si>
  <si>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</si>
  <si>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</si>
  <si>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</si>
  <si>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</si>
  <si>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</si>
  <si>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</si>
  <si>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</si>
  <si>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</si>
  <si>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</si>
  <si>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</si>
  <si>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</si>
  <si>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</si>
  <si>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</si>
  <si>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</si>
  <si>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</si>
  <si>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</si>
  <si>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</si>
  <si>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</si>
  <si>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</si>
  <si>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</si>
  <si>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</si>
  <si>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</si>
  <si>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</si>
  <si>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</si>
  <si>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</si>
  <si>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</si>
  <si>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</si>
  <si>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</si>
  <si>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</si>
  <si>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</si>
  <si>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</si>
  <si>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</si>
  <si>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</si>
  <si>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</si>
  <si>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</si>
  <si>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</si>
  <si>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</si>
  <si>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</si>
  <si>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</si>
  <si>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</si>
  <si>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</si>
  <si>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</si>
  <si>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</si>
  <si>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</si>
  <si>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</si>
  <si>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</si>
  <si>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</si>
  <si>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</si>
  <si>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</si>
  <si>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</si>
  <si>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</si>
  <si>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</si>
  <si>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</si>
  <si>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</si>
  <si>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</si>
  <si>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</si>
  <si>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</si>
  <si>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</si>
  <si>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</si>
  <si>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</si>
  <si>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</si>
  <si>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</si>
  <si>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</si>
  <si>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</si>
  <si>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</si>
  <si>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</si>
  <si>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</si>
  <si>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</si>
  <si>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</si>
  <si>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</si>
  <si>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</si>
  <si>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</si>
  <si>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</si>
  <si>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</si>
  <si>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</si>
  <si>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</si>
  <si>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</si>
  <si>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</si>
  <si>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</si>
  <si>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</si>
  <si>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</si>
  <si>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</si>
  <si>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</si>
  <si>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</si>
  <si>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</si>
  <si>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</si>
  <si>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</si>
  <si>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</si>
  <si>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</si>
  <si>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</si>
  <si>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</si>
  <si>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</si>
  <si>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</si>
  <si>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</si>
  <si>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</si>
  <si>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</si>
  <si>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</si>
  <si>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</si>
  <si>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</si>
  <si>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</si>
  <si>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</si>
  <si>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</si>
  <si>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</si>
  <si>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</si>
  <si>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</si>
  <si>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</si>
  <si>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</si>
  <si>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</si>
  <si>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</si>
  <si>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</si>
  <si>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</si>
  <si>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</si>
  <si>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</si>
  <si>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</si>
  <si>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</si>
  <si>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</si>
  <si>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</si>
  <si>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</si>
  <si>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</si>
  <si>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</si>
  <si>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</si>
  <si>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</si>
  <si>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</si>
  <si>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</si>
  <si>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</si>
  <si>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</si>
  <si>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</si>
  <si>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</si>
  <si>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</si>
  <si>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</si>
  <si>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</si>
  <si>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</si>
  <si>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</si>
  <si>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</si>
  <si>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</si>
  <si>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</si>
  <si>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</si>
  <si>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</si>
  <si>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</si>
  <si>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</si>
  <si>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</si>
  <si>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</si>
  <si>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</si>
  <si>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</si>
  <si>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</si>
  <si>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</si>
  <si>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</si>
  <si>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</si>
  <si>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</si>
  <si>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</si>
  <si>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</si>
  <si>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</si>
  <si>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</si>
  <si>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</si>
  <si>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</si>
  <si>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</si>
  <si>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</si>
  <si>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</si>
  <si>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</si>
  <si>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</si>
  <si>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</si>
  <si>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</si>
  <si>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</si>
  <si>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</si>
  <si>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</si>
  <si>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</si>
  <si>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</si>
  <si>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</si>
  <si>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</si>
  <si>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</si>
  <si>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</si>
  <si>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</si>
  <si>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</si>
  <si>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</si>
  <si>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</si>
  <si>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</si>
  <si>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</si>
  <si>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</si>
  <si>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</si>
  <si>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</si>
  <si>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</si>
  <si>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</si>
  <si>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</si>
  <si>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</si>
  <si>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</si>
  <si>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</si>
  <si>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</si>
  <si>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</si>
  <si>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</si>
  <si>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</si>
  <si>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</si>
  <si>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</si>
  <si>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</si>
  <si>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</si>
  <si>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</si>
  <si>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</si>
  <si>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</si>
  <si>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</si>
  <si>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</si>
  <si>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</si>
  <si>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</si>
  <si>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</si>
  <si>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</si>
  <si>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</si>
  <si>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</si>
  <si>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</si>
  <si>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</si>
  <si>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</si>
  <si>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</si>
  <si>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</si>
  <si>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</si>
  <si>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</si>
  <si>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</si>
  <si>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</si>
  <si>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</si>
  <si>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</si>
  <si>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</si>
  <si>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</si>
  <si>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</si>
  <si>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</si>
  <si>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</si>
  <si>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</si>
  <si>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</si>
  <si>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</si>
  <si>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</si>
  <si>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</si>
  <si>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</si>
  <si>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</si>
  <si>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</si>
  <si>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</si>
  <si>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</si>
  <si>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</si>
  <si>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</si>
  <si>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</si>
  <si>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</si>
  <si>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</si>
  <si>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</si>
  <si>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</si>
  <si>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</si>
  <si>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</si>
  <si>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</si>
  <si>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</si>
  <si>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</si>
  <si>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</si>
  <si>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</si>
  <si>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</si>
  <si>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</si>
  <si>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</si>
  <si>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</si>
  <si>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</si>
  <si>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</si>
  <si>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</si>
  <si>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</si>
  <si>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</si>
  <si>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</si>
  <si>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</si>
  <si>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</si>
  <si>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</si>
  <si>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</si>
  <si>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</si>
  <si>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</si>
  <si>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</si>
  <si>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</si>
  <si>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</si>
  <si>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</si>
  <si>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</si>
  <si>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</si>
  <si>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</si>
  <si>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</si>
  <si>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</si>
  <si>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</si>
  <si>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</si>
  <si>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</si>
  <si>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</si>
  <si>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</si>
  <si>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</si>
  <si>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</si>
  <si>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</si>
  <si>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</si>
  <si>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</si>
  <si>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</si>
  <si>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</si>
  <si>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</si>
  <si>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</si>
  <si>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</si>
  <si>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</si>
  <si>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</si>
  <si>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</si>
  <si>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</si>
  <si>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</si>
  <si>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</si>
  <si>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</si>
  <si>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</si>
  <si>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</si>
  <si>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</si>
  <si>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</si>
  <si>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</si>
  <si>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</si>
  <si>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</si>
  <si>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</si>
  <si>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</si>
  <si>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</si>
  <si>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</si>
  <si>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</si>
  <si>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</si>
  <si>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</si>
  <si>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</si>
  <si>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</si>
  <si>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</si>
  <si>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</si>
  <si>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</si>
  <si>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</si>
  <si>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</si>
  <si>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</si>
  <si>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</si>
  <si>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</si>
  <si>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</si>
  <si>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</si>
  <si>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</si>
  <si>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</si>
  <si>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</si>
  <si>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</si>
  <si>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</si>
  <si>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</si>
  <si>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</si>
  <si>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</si>
  <si>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</si>
  <si>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</si>
  <si>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</si>
  <si>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</si>
  <si>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</si>
  <si>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</si>
  <si>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</si>
  <si>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</si>
  <si>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</si>
  <si>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</si>
  <si>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</si>
  <si>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</si>
  <si>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</si>
  <si>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</si>
  <si>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</si>
  <si>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</si>
  <si>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</si>
  <si>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</si>
  <si>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</si>
  <si>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</si>
  <si>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</si>
  <si>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</si>
  <si>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</si>
  <si>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</si>
  <si>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</si>
  <si>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</si>
  <si>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</si>
  <si>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</si>
  <si>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</si>
  <si>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</si>
  <si>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</si>
  <si>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</si>
  <si>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</si>
  <si>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</si>
  <si>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</si>
  <si>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</si>
  <si>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</si>
  <si>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</si>
  <si>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</si>
  <si>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</si>
  <si>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</si>
  <si>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</si>
  <si>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</si>
  <si>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</si>
  <si>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</si>
  <si>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</si>
  <si>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</si>
  <si>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</si>
  <si>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</si>
  <si>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</si>
  <si>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</si>
  <si>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</si>
  <si>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</si>
  <si>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</si>
  <si>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</si>
  <si>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</si>
  <si>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</si>
  <si>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</si>
  <si>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</si>
  <si>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</si>
  <si>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</si>
  <si>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</si>
  <si>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</si>
  <si>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</si>
  <si>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</si>
  <si>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</si>
  <si>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</si>
  <si>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</si>
  <si>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</si>
  <si>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</si>
  <si>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</si>
  <si>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</si>
  <si>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</si>
  <si>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</si>
  <si>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</si>
  <si>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</si>
  <si>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</si>
  <si>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</si>
  <si>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</si>
  <si>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</si>
  <si>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</si>
  <si>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</si>
  <si>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</si>
  <si>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</si>
  <si>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</si>
  <si>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</si>
  <si>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</si>
  <si>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</si>
  <si>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</si>
  <si>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</si>
  <si>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</si>
  <si>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</si>
  <si>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</si>
  <si>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</si>
  <si>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</si>
  <si>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</si>
  <si>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</si>
  <si>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</si>
  <si>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</si>
  <si>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</si>
  <si>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</si>
  <si>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</si>
  <si>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</si>
  <si>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</si>
  <si>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</si>
  <si>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</si>
  <si>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</si>
  <si>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</si>
  <si>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</si>
  <si>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</si>
  <si>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</si>
  <si>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</si>
  <si>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</si>
  <si>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</si>
  <si>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</si>
  <si>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</si>
  <si>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</si>
  <si>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</si>
  <si>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</si>
  <si>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</si>
  <si>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</si>
  <si>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</si>
  <si>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</si>
  <si>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</si>
  <si>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</si>
  <si>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</si>
  <si>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</si>
  <si>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</si>
  <si>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</si>
  <si>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</si>
  <si>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</si>
  <si>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</si>
  <si>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</si>
  <si>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</si>
  <si>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</si>
  <si>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</si>
  <si>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</si>
  <si>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</si>
  <si>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</si>
  <si>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</si>
  <si>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</si>
  <si>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</si>
  <si>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</si>
  <si>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</si>
  <si>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</si>
  <si>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</si>
  <si>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</si>
  <si>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</si>
  <si>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</si>
  <si>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</si>
  <si>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</si>
  <si>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</si>
  <si>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</si>
  <si>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</si>
  <si>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</si>
  <si>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</si>
  <si>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</si>
  <si>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</si>
  <si>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</si>
  <si>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</si>
  <si>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</si>
  <si>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</si>
  <si>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</si>
  <si>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</si>
  <si>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</si>
  <si>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</si>
  <si>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</si>
  <si>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</si>
  <si>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</si>
  <si>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</si>
  <si>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</si>
  <si>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</si>
  <si>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</si>
  <si>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</si>
  <si>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</si>
  <si>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</si>
  <si>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</si>
  <si>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</si>
  <si>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</si>
  <si>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</si>
  <si>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</si>
  <si>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</si>
  <si>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</si>
  <si>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</si>
  <si>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</si>
  <si>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</si>
  <si>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</si>
  <si>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</si>
  <si>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</si>
  <si>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</si>
  <si>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</si>
  <si>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</si>
  <si>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</si>
  <si>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</si>
  <si>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</si>
  <si>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</si>
  <si>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</si>
  <si>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</si>
  <si>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</si>
  <si>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</si>
  <si>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</si>
  <si>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</si>
  <si>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</si>
  <si>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</si>
  <si>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</si>
  <si>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</si>
  <si>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</si>
  <si>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</si>
  <si>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</si>
  <si>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</si>
  <si>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</si>
  <si>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</si>
  <si>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</si>
  <si>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</si>
  <si>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</si>
  <si>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</si>
  <si>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</si>
  <si>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</si>
  <si>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</si>
  <si>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</si>
  <si>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</si>
  <si>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</si>
  <si>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</si>
  <si>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</si>
  <si>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</si>
  <si>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</si>
  <si>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</si>
  <si>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</si>
  <si>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</si>
  <si>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</si>
  <si>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</si>
  <si>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</si>
  <si>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</si>
  <si>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</si>
  <si>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</si>
  <si>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</si>
  <si>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</si>
  <si>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</si>
  <si>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</si>
  <si>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</si>
  <si>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</si>
  <si>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</si>
  <si>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</si>
  <si>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</si>
  <si>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</si>
  <si>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</si>
  <si>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</si>
  <si>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</si>
  <si>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</si>
  <si>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</si>
  <si>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</si>
  <si>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</si>
  <si>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</si>
  <si>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</si>
  <si>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</si>
  <si>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</si>
  <si>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</si>
  <si>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</si>
  <si>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</si>
  <si>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</si>
  <si>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</si>
  <si>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</si>
  <si>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</si>
  <si>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</si>
  <si>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</si>
  <si>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</si>
  <si>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</si>
  <si>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</si>
  <si>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</si>
  <si>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</si>
  <si>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</si>
  <si>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</si>
  <si>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</si>
  <si>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</si>
  <si>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</si>
  <si>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</si>
  <si>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</si>
  <si>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</si>
  <si>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</si>
  <si>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</si>
  <si>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</si>
  <si>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</si>
  <si>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</si>
  <si>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</si>
  <si>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</si>
  <si>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</si>
  <si>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</si>
  <si>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</si>
  <si>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</si>
  <si>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</si>
  <si>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</si>
  <si>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</si>
  <si>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</si>
  <si>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</si>
  <si>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</si>
  <si>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</si>
  <si>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</si>
  <si>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</si>
  <si>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</si>
  <si>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</si>
  <si>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</si>
  <si>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</si>
  <si>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</si>
  <si>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</si>
  <si>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</si>
  <si>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</si>
  <si>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</si>
  <si>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</si>
  <si>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</si>
  <si>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</si>
  <si>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</si>
  <si>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</si>
  <si>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</si>
  <si>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</si>
  <si>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</si>
  <si>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</si>
  <si>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</si>
  <si>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</si>
  <si>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</si>
  <si>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</si>
  <si>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</si>
  <si>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</si>
  <si>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</si>
  <si>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</si>
  <si>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</si>
  <si>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</si>
  <si>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</si>
  <si>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</si>
  <si>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</si>
  <si>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</si>
  <si>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</si>
  <si>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</si>
  <si>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</si>
  <si>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</si>
  <si>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</si>
  <si>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</si>
  <si>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</si>
  <si>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</si>
  <si>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</si>
  <si>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</si>
  <si>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</si>
  <si>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</si>
  <si>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</si>
  <si>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</si>
  <si>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</si>
  <si>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</si>
  <si>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</si>
  <si>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</si>
  <si>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</si>
  <si>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</si>
  <si>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</si>
  <si>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</si>
  <si>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</si>
  <si>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</si>
  <si>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</si>
  <si>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</si>
  <si>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</si>
  <si>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</si>
  <si>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</si>
  <si>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</si>
  <si>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</si>
  <si>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</si>
  <si>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</si>
  <si>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</si>
  <si>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</si>
  <si>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</si>
  <si>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</si>
  <si>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</si>
  <si>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</si>
  <si>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</si>
  <si>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</si>
  <si>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</si>
  <si>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</si>
  <si>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</si>
  <si>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</si>
  <si>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</si>
  <si>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</si>
  <si>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</si>
  <si>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</si>
  <si>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</si>
  <si>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</si>
  <si>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</si>
  <si>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</si>
  <si>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</si>
  <si>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</si>
  <si>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</si>
  <si>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</si>
  <si>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</si>
  <si>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</si>
  <si>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</si>
  <si>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</si>
  <si>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</si>
  <si>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</si>
  <si>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</si>
  <si>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</si>
  <si>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</si>
  <si>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</si>
  <si>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</si>
  <si>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</si>
  <si>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</si>
  <si>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</si>
  <si>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</si>
  <si>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</si>
  <si>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</si>
  <si>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</si>
  <si>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</si>
  <si>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</si>
  <si>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</si>
  <si>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</si>
  <si>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</si>
  <si>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</si>
  <si>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</si>
  <si>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</si>
  <si>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</si>
  <si>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</si>
  <si>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</si>
  <si>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</si>
  <si>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</si>
  <si>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</si>
  <si>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</si>
  <si>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</si>
  <si>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</si>
  <si>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</si>
  <si>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</si>
  <si>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</si>
  <si>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</si>
  <si>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</si>
  <si>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</si>
  <si>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</si>
  <si>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</si>
  <si>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</si>
  <si>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</si>
  <si>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</si>
  <si>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</si>
  <si>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</si>
  <si>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</si>
  <si>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</si>
  <si>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</si>
  <si>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</si>
  <si>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</si>
  <si>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</si>
  <si>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</si>
  <si>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</si>
  <si>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</si>
  <si>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</si>
  <si>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</si>
  <si>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</si>
  <si>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</si>
  <si>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</si>
  <si>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</si>
  <si>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</si>
  <si>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</si>
  <si>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</si>
  <si>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</si>
  <si>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</si>
  <si>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</si>
  <si>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</si>
  <si>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</si>
  <si>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</si>
  <si>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</si>
  <si>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</si>
  <si>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</si>
  <si>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</si>
  <si>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</si>
  <si>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</si>
  <si>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</si>
  <si>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</si>
  <si>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</si>
  <si>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</si>
  <si>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</si>
  <si>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</si>
  <si>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</si>
  <si>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</si>
  <si>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</si>
  <si>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</si>
  <si>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</si>
  <si>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</si>
  <si>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</si>
  <si>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</si>
  <si>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</si>
  <si>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</si>
  <si>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</si>
  <si>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</si>
  <si>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</si>
  <si>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</si>
  <si>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</si>
  <si>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</si>
  <si>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</si>
  <si>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</si>
  <si>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</si>
  <si>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</si>
  <si>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</si>
  <si>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</si>
  <si>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</si>
  <si>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</si>
  <si>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</si>
  <si>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</si>
  <si>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</si>
  <si>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</si>
  <si>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</si>
  <si>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</si>
  <si>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</si>
  <si>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</si>
  <si>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</si>
  <si>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</si>
  <si>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</si>
  <si>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</si>
  <si>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</si>
  <si>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</si>
  <si>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</si>
  <si>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</si>
  <si>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</si>
  <si>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</si>
  <si>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</si>
  <si>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</si>
  <si>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</si>
  <si>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</si>
  <si>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</si>
  <si>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</si>
  <si>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</si>
  <si>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</si>
  <si>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</si>
  <si>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</si>
  <si>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</si>
  <si>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</si>
  <si>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</si>
  <si>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</si>
  <si>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</si>
  <si>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</si>
  <si>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</si>
  <si>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</si>
  <si>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</si>
  <si>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</si>
  <si>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</si>
  <si>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</si>
  <si>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</si>
  <si>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</si>
  <si>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</si>
  <si>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</si>
  <si>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</si>
  <si>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</si>
  <si>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</si>
  <si>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</si>
  <si>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</si>
  <si>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</si>
  <si>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</si>
  <si>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</si>
  <si>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</si>
  <si>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</si>
  <si>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</si>
  <si>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</si>
  <si>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</si>
  <si>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</si>
  <si>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</si>
  <si>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</si>
  <si>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</si>
  <si>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</si>
  <si>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</si>
  <si>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</si>
  <si>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</si>
  <si>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</si>
  <si>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</si>
  <si>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</si>
  <si>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</si>
  <si>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</si>
  <si>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</si>
  <si>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</si>
  <si>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</si>
  <si>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</si>
  <si>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</si>
  <si>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</si>
  <si>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</si>
  <si>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</si>
  <si>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</si>
  <si>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</si>
  <si>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</si>
  <si>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</si>
  <si>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</si>
  <si>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</si>
  <si>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</si>
  <si>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</si>
  <si>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</si>
  <si>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</si>
  <si>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</si>
  <si>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</si>
  <si>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</si>
  <si>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</si>
  <si>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</si>
  <si>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</si>
  <si>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</si>
  <si>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</si>
  <si>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</si>
  <si>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</si>
  <si>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</si>
  <si>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</si>
  <si>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</si>
  <si>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</si>
  <si>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</si>
  <si>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</si>
  <si>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</si>
  <si>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</si>
  <si>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</si>
  <si>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</si>
  <si>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</si>
  <si>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</si>
  <si>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</si>
  <si>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</si>
  <si>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</si>
  <si>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</si>
  <si>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</si>
  <si>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</si>
  <si>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</si>
  <si>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</si>
  <si>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</si>
  <si>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</si>
  <si>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</si>
  <si>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</si>
  <si>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</si>
  <si>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</si>
  <si>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</si>
  <si>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</si>
  <si>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</si>
  <si>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</si>
  <si>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</si>
  <si>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</si>
  <si>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</si>
  <si>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</si>
  <si>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</si>
  <si>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</si>
  <si>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</si>
  <si>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</si>
  <si>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</si>
  <si>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</si>
  <si>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</si>
  <si>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</si>
  <si>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</si>
  <si>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</si>
  <si>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</si>
  <si>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</si>
  <si>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</si>
  <si>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</si>
  <si>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</si>
  <si>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</si>
  <si>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</si>
  <si>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</si>
  <si>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</si>
  <si>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</si>
  <si>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</si>
  <si>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</si>
  <si>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</si>
  <si>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</si>
  <si>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</si>
  <si>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</si>
  <si>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</si>
  <si>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</si>
  <si>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</si>
  <si>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</si>
  <si>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</si>
  <si>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</si>
  <si>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</si>
  <si>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</si>
  <si>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</si>
  <si>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</si>
  <si>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</si>
  <si>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</si>
  <si>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</si>
  <si>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</si>
  <si>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</si>
  <si>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</si>
  <si>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</si>
  <si>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</si>
  <si>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</si>
  <si>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</si>
  <si>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</si>
  <si>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</si>
  <si>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</si>
  <si>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</si>
  <si>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</si>
  <si>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</si>
  <si>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</si>
  <si>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</si>
  <si>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</si>
  <si>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</si>
  <si>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</si>
  <si>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</si>
  <si>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</si>
  <si>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</si>
  <si>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</si>
  <si>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</si>
  <si>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</si>
  <si>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</si>
  <si>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</si>
  <si>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</si>
  <si>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</si>
  <si>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</si>
  <si>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</si>
  <si>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</si>
  <si>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</si>
  <si>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</si>
  <si>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</si>
  <si>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</si>
  <si>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</si>
  <si>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</si>
  <si>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</si>
  <si>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</si>
  <si>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</si>
  <si>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</si>
  <si>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</si>
  <si>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</si>
  <si>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</si>
  <si>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</si>
  <si>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</si>
  <si>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</si>
  <si>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</si>
  <si>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</si>
  <si>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</si>
  <si>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</si>
  <si>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</si>
  <si>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</si>
  <si>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</si>
  <si>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</si>
  <si>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</si>
  <si>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</si>
  <si>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</si>
  <si>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</si>
  <si>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</si>
  <si>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</si>
  <si>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</si>
  <si>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</si>
  <si>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</si>
  <si>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</si>
  <si>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</si>
  <si>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</si>
  <si>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</si>
  <si>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</si>
  <si>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</si>
  <si>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</si>
  <si>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</si>
  <si>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</si>
  <si>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</si>
  <si>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</si>
  <si>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</si>
  <si>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</si>
  <si>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</si>
  <si>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</si>
  <si>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</si>
  <si>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</si>
  <si>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</si>
  <si>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</si>
  <si>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</si>
  <si>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</si>
  <si>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</si>
  <si>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</si>
  <si>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</si>
  <si>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</si>
  <si>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</si>
  <si>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</si>
  <si>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</si>
  <si>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</si>
  <si>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</si>
  <si>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</si>
  <si>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</si>
  <si>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</si>
  <si>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</si>
  <si>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</si>
  <si>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</si>
  <si>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</si>
  <si>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</si>
  <si>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</si>
  <si>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</si>
  <si>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</si>
  <si>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</si>
  <si>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</si>
  <si>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</si>
  <si>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</si>
  <si>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</si>
  <si>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</si>
  <si>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</si>
  <si>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</si>
  <si>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</si>
  <si>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</si>
  <si>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</si>
  <si>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</si>
  <si>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</si>
  <si>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</si>
  <si>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</si>
  <si>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</si>
  <si>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</si>
  <si>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</si>
  <si>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</si>
  <si>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</si>
  <si>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</si>
  <si>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</si>
  <si>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</si>
  <si>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</si>
  <si>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</si>
  <si>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</si>
  <si>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</si>
  <si>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</si>
  <si>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</si>
  <si>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</si>
  <si>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</si>
  <si>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</si>
  <si>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</si>
  <si>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</si>
  <si>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</si>
  <si>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</si>
  <si>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</si>
  <si>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</si>
  <si>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</si>
  <si>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</si>
  <si>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</si>
  <si>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</si>
  <si>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</si>
  <si>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</si>
  <si>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</si>
  <si>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</si>
  <si>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</si>
  <si>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</si>
  <si>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</si>
  <si>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</si>
  <si>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</si>
  <si>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</si>
  <si>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</si>
  <si>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</si>
  <si>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</si>
  <si>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</si>
  <si>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</si>
  <si>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</si>
  <si>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</si>
  <si>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</si>
  <si>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</si>
  <si>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</si>
  <si>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</si>
  <si>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</si>
  <si>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</si>
  <si>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</si>
  <si>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</si>
  <si>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</si>
  <si>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</si>
  <si>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</si>
  <si>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</si>
  <si>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</si>
  <si>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</si>
  <si>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</si>
  <si>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</si>
  <si>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</si>
  <si>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</si>
  <si>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</si>
  <si>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</si>
  <si>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</si>
  <si>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</si>
  <si>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</si>
  <si>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</si>
  <si>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</si>
  <si>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</si>
  <si>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</si>
  <si>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</si>
  <si>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</si>
  <si>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</si>
  <si>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</si>
  <si>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</si>
  <si>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</si>
  <si>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</si>
  <si>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</si>
  <si>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</si>
  <si>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</si>
  <si>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</si>
  <si>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</si>
  <si>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</si>
  <si>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</si>
  <si>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</si>
  <si>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</si>
  <si>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</si>
  <si>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</si>
  <si>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</si>
  <si>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</si>
  <si>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</si>
  <si>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</si>
  <si>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</si>
  <si>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</si>
  <si>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</si>
  <si>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</si>
  <si>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</si>
  <si>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</si>
  <si>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</si>
  <si>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</si>
  <si>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</si>
  <si>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</si>
  <si>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</si>
  <si>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</si>
  <si>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</si>
  <si>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</si>
  <si>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</si>
  <si>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</si>
  <si>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</si>
  <si>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</si>
  <si>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</si>
  <si>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</si>
  <si>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</si>
  <si>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</si>
  <si>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</si>
  <si>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</si>
  <si>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</si>
  <si>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</si>
  <si>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</si>
  <si>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</si>
  <si>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</si>
  <si>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</si>
  <si>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</si>
  <si>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</si>
  <si>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</si>
  <si>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</si>
  <si>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</si>
  <si>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</si>
  <si>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</si>
  <si>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</si>
  <si>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</si>
  <si>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</si>
  <si>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</si>
  <si>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</si>
  <si>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</si>
  <si>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</si>
  <si>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</si>
  <si>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</si>
  <si>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</si>
  <si>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</si>
  <si>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</si>
  <si>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</si>
  <si>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</si>
  <si>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</si>
  <si>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</si>
  <si>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</si>
  <si>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</si>
  <si>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</si>
  <si>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</si>
  <si>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</si>
  <si>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</si>
  <si>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</si>
  <si>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</si>
  <si>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</si>
  <si>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</si>
  <si>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</si>
  <si>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</si>
  <si>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</si>
  <si>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</si>
  <si>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</si>
  <si>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</si>
  <si>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</si>
  <si>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</si>
  <si>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</si>
  <si>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</si>
  <si>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</si>
  <si>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</si>
  <si>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</si>
  <si>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</si>
  <si>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</si>
  <si>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</si>
  <si>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</si>
  <si>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</si>
  <si>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</si>
  <si>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</si>
  <si>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</si>
  <si>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</si>
  <si>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</si>
  <si>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</si>
  <si>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</si>
  <si>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</si>
  <si>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</si>
  <si>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</si>
  <si>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</si>
  <si>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</si>
  <si>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</si>
  <si>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</si>
  <si>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</si>
  <si>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</si>
  <si>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</si>
  <si>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</si>
  <si>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</si>
  <si>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</si>
  <si>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</si>
  <si>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</si>
  <si>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</si>
  <si>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</si>
  <si>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</si>
  <si>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</si>
  <si>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</si>
  <si>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</si>
  <si>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</si>
  <si>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</si>
  <si>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</si>
  <si>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</si>
  <si>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</si>
  <si>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</si>
  <si>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</si>
  <si>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</si>
  <si>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</si>
  <si>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</si>
  <si>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</si>
  <si>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</si>
  <si>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</si>
  <si>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</si>
  <si>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</si>
  <si>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</si>
  <si>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</si>
  <si>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</si>
  <si>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</si>
  <si>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</si>
  <si>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</si>
  <si>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</si>
  <si>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</si>
  <si>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</si>
  <si>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</si>
  <si>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</si>
  <si>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</si>
  <si>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</si>
  <si>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</si>
  <si>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</si>
  <si>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</si>
  <si>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</si>
  <si>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</si>
  <si>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</si>
  <si>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</si>
  <si>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</si>
  <si>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</si>
  <si>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</si>
  <si>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</si>
  <si>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</si>
  <si>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</si>
  <si>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</si>
  <si>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</si>
  <si>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</si>
  <si>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</si>
  <si>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</si>
  <si>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</si>
  <si>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</si>
  <si>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</si>
  <si>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</si>
  <si>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</si>
  <si>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</si>
  <si>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</si>
  <si>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</si>
  <si>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</si>
  <si>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</si>
  <si>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</si>
  <si>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</si>
  <si>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</si>
  <si>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</si>
  <si>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</si>
  <si>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</si>
  <si>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</si>
  <si>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</si>
  <si>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</si>
  <si>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</si>
  <si>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</si>
  <si>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</si>
  <si>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</si>
  <si>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</si>
  <si>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</si>
  <si>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</si>
  <si>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</si>
  <si>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</si>
  <si>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</si>
  <si>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</si>
  <si>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</si>
  <si>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</si>
  <si>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</si>
  <si>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</si>
  <si>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</si>
  <si>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</si>
  <si>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</si>
  <si>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</si>
  <si>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</si>
  <si>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</si>
  <si>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</si>
  <si>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</si>
  <si>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</si>
  <si>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</si>
  <si>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</si>
  <si>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</si>
  <si>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</si>
  <si>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</si>
  <si>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</si>
  <si>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</si>
  <si>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</si>
  <si>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</si>
  <si>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</si>
  <si>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</si>
  <si>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</si>
  <si>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</si>
  <si>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</si>
  <si>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</si>
  <si>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</si>
  <si>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</si>
  <si>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</si>
  <si>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</si>
  <si>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</si>
  <si>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</si>
  <si>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</si>
  <si>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</si>
  <si>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</si>
  <si>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</si>
  <si>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</si>
  <si>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</si>
  <si>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</si>
  <si>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</si>
  <si>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</si>
  <si>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</si>
  <si>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</si>
  <si>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</si>
  <si>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</si>
  <si>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</si>
  <si>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</si>
  <si>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</si>
  <si>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</si>
  <si>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</si>
  <si>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</si>
  <si>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</si>
  <si>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</si>
  <si>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</si>
  <si>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</si>
  <si>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</si>
  <si>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</si>
  <si>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</si>
  <si>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</si>
  <si>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</si>
  <si>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</si>
  <si>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</si>
  <si>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</si>
  <si>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</si>
  <si>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</si>
  <si>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</si>
  <si>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</si>
  <si>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</si>
  <si>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</si>
  <si>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</si>
  <si>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</si>
  <si>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</si>
  <si>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</si>
  <si>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</si>
  <si>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</si>
  <si>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</si>
  <si>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</si>
  <si>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</si>
  <si>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</si>
  <si>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</si>
  <si>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</si>
  <si>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</si>
  <si>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</si>
  <si>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</si>
  <si>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</si>
  <si>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</si>
  <si>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</si>
  <si>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</si>
  <si>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</si>
  <si>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</si>
  <si>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</si>
  <si>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</si>
  <si>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</si>
  <si>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</si>
  <si>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</si>
  <si>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</si>
  <si>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</si>
  <si>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</si>
  <si>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</si>
  <si>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</si>
  <si>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</si>
  <si>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</si>
  <si>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</si>
  <si>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</si>
  <si>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</si>
  <si>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</si>
  <si>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</si>
  <si>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</si>
  <si>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</si>
  <si>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</si>
  <si>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</si>
  <si>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</si>
  <si>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</si>
  <si>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</si>
  <si>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</si>
  <si>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</si>
  <si>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</si>
  <si>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</si>
  <si>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</si>
  <si>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</si>
  <si>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</si>
  <si>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</si>
  <si>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</si>
  <si>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</si>
  <si>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</si>
  <si>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</si>
  <si>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</si>
  <si>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</si>
  <si>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</si>
  <si>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</si>
  <si>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</si>
  <si>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</si>
  <si>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</si>
  <si>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</si>
  <si>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</si>
  <si>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</si>
  <si>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</si>
  <si>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</si>
  <si>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</si>
  <si>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</si>
  <si>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</si>
  <si>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</si>
  <si>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</si>
  <si>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</si>
  <si>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</si>
  <si>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</si>
  <si>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</si>
  <si>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</si>
  <si>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</si>
  <si>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</si>
  <si>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</si>
  <si>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</si>
  <si>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</si>
  <si>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</si>
  <si>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</si>
  <si>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</si>
  <si>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</si>
  <si>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</si>
  <si>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</si>
  <si>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</si>
  <si>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</si>
  <si>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</si>
  <si>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</si>
  <si>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</si>
  <si>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</si>
  <si>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</si>
  <si>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</si>
  <si>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</si>
  <si>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</si>
  <si>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</si>
  <si>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</si>
  <si>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</si>
  <si>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</si>
  <si>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</si>
  <si>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</si>
  <si>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</si>
  <si>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</si>
  <si>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</si>
  <si>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</si>
  <si>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</si>
  <si>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</si>
  <si>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</si>
  <si>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</si>
  <si>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</si>
  <si>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</si>
  <si>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</si>
  <si>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</si>
  <si>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</si>
  <si>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</si>
  <si>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</si>
  <si>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</si>
  <si>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</si>
  <si>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</si>
  <si>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</si>
  <si>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</si>
  <si>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</si>
  <si>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</si>
  <si>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</si>
  <si>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</si>
  <si>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</si>
  <si>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</si>
  <si>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</si>
  <si>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</si>
  <si>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</si>
  <si>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</si>
  <si>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</si>
  <si>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</si>
  <si>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</si>
  <si>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</si>
  <si>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</si>
  <si>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</si>
  <si>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</si>
  <si>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</si>
  <si>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</si>
  <si>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</si>
  <si>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</si>
  <si>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</si>
  <si>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</si>
  <si>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</si>
  <si>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</si>
  <si>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</si>
  <si>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</si>
  <si>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</si>
  <si>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</si>
  <si>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</si>
  <si>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</si>
  <si>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</si>
  <si>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</si>
  <si>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</si>
  <si>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</si>
  <si>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</si>
  <si>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</si>
  <si>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</si>
  <si>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</si>
  <si>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</si>
  <si>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</si>
  <si>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</si>
  <si>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</si>
  <si>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</si>
  <si>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</si>
  <si>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</si>
  <si>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</si>
  <si>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</si>
  <si>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</si>
  <si>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</si>
  <si>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</si>
  <si>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</si>
  <si>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</si>
  <si>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</si>
  <si>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</si>
  <si>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</si>
  <si>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</si>
  <si>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</si>
  <si>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</si>
  <si>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</si>
  <si>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</si>
  <si>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</si>
  <si>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</si>
  <si>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</si>
  <si>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</si>
  <si>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</si>
  <si>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</si>
  <si>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</si>
  <si>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</si>
  <si>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</si>
  <si>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</si>
  <si>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</si>
  <si>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</si>
  <si>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</si>
  <si>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</si>
  <si>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</si>
  <si>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</si>
  <si>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</si>
  <si>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</si>
  <si>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</si>
  <si>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</si>
  <si>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</si>
  <si>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</si>
  <si>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</si>
  <si>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</si>
  <si>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</si>
  <si>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</si>
  <si>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</si>
  <si>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</si>
  <si>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</si>
  <si>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</si>
  <si>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</si>
  <si>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</si>
  <si>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</si>
  <si>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</si>
  <si>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</si>
  <si>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</si>
  <si>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</si>
  <si>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</si>
  <si>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</si>
  <si>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</si>
  <si>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</si>
  <si>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</si>
  <si>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</si>
  <si>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</si>
  <si>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</si>
  <si>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</si>
  <si>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</si>
  <si>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</si>
  <si>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</si>
  <si>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</si>
  <si>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</si>
  <si>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</si>
  <si>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</si>
  <si>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</si>
  <si>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</si>
  <si>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</si>
  <si>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</si>
  <si>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</si>
  <si>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</si>
  <si>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</si>
  <si>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</si>
  <si>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</si>
  <si>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</si>
  <si>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</si>
  <si>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</si>
  <si>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</si>
  <si>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</si>
  <si>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</si>
  <si>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</si>
  <si>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</si>
  <si>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</si>
  <si>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</si>
  <si>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</si>
  <si>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</si>
  <si>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</si>
  <si>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</si>
  <si>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</si>
  <si>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</si>
  <si>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</si>
  <si>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</si>
  <si>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</si>
  <si>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</si>
  <si>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</si>
  <si>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</si>
  <si>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</si>
  <si>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</si>
  <si>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</si>
  <si>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</si>
  <si>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</si>
  <si>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</si>
  <si>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</si>
  <si>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</si>
  <si>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</si>
  <si>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</si>
  <si>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</si>
  <si>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</si>
  <si>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</si>
  <si>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</si>
  <si>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</si>
  <si>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</si>
  <si>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</si>
  <si>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</si>
  <si>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</si>
  <si>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</si>
  <si>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</si>
  <si>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</si>
  <si>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</si>
  <si>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</si>
  <si>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</si>
  <si>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</si>
  <si>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</si>
  <si>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</si>
  <si>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</si>
  <si>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</si>
  <si>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</si>
  <si>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</si>
  <si>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</si>
  <si>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</si>
  <si>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</si>
  <si>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</si>
  <si>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</si>
  <si>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</si>
  <si>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</si>
  <si>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</si>
  <si>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</si>
  <si>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</si>
  <si>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</si>
  <si>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</si>
  <si>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</si>
  <si>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</si>
  <si>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</si>
  <si>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</si>
  <si>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</si>
  <si>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</si>
  <si>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</si>
  <si>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</si>
  <si>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</si>
  <si>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</si>
  <si>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</si>
  <si>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</si>
  <si>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</si>
  <si>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</si>
  <si>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</si>
  <si>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</si>
  <si>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</si>
  <si>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</si>
  <si>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</si>
  <si>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</si>
  <si>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</si>
  <si>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</si>
  <si>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</si>
  <si>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</si>
  <si>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</si>
  <si>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</si>
  <si>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</si>
  <si>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</si>
  <si>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</si>
  <si>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</si>
  <si>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</si>
  <si>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</si>
  <si>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</si>
  <si>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</si>
  <si>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</si>
  <si>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</si>
  <si>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</si>
  <si>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</si>
  <si>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</si>
  <si>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</si>
  <si>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</si>
  <si>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</si>
  <si>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</si>
  <si>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</si>
  <si>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</si>
  <si>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</si>
  <si>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</si>
  <si>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</si>
  <si>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</si>
  <si>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</si>
  <si>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</si>
  <si>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</si>
  <si>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</si>
  <si>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</si>
  <si>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</si>
  <si>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</si>
  <si>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</si>
  <si>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</si>
  <si>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</si>
  <si>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</si>
  <si>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</si>
  <si>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</si>
  <si>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</si>
  <si>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</si>
  <si>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</si>
  <si>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</si>
  <si>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</si>
  <si>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</si>
  <si>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</si>
  <si>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</si>
  <si>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</si>
  <si>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</si>
  <si>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</si>
  <si>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</si>
  <si>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</si>
  <si>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</si>
  <si>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</si>
  <si>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</si>
  <si>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</si>
  <si>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</si>
  <si>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</si>
  <si>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</si>
  <si>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</si>
  <si>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</si>
  <si>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</si>
  <si>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</si>
  <si>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</si>
  <si>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</si>
  <si>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</si>
  <si>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</si>
  <si>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</si>
  <si>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</si>
  <si>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</si>
  <si>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</si>
  <si>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</si>
  <si>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</si>
  <si>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</si>
  <si>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</si>
  <si>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</si>
  <si>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</si>
  <si>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</si>
  <si>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</si>
  <si>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</si>
  <si>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</si>
  <si>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</si>
  <si>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</si>
  <si>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</si>
  <si>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</si>
  <si>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</si>
  <si>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</si>
  <si>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</si>
  <si>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</si>
  <si>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</si>
  <si>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</si>
  <si>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</si>
  <si>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</si>
  <si>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</si>
  <si>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</si>
  <si>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</si>
  <si>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</si>
  <si>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</si>
  <si>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</si>
  <si>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</si>
  <si>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</si>
  <si>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</si>
  <si>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</si>
  <si>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</si>
  <si>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</si>
  <si>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</si>
  <si>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</si>
  <si>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</si>
  <si>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</si>
  <si>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</si>
  <si>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</si>
  <si>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</si>
  <si>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</si>
  <si>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</si>
  <si>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</si>
  <si>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</si>
  <si>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</si>
  <si>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</si>
  <si>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</si>
  <si>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</si>
  <si>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</si>
  <si>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</si>
  <si>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</si>
  <si>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</si>
  <si>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</si>
  <si>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</si>
  <si>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</si>
  <si>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</si>
  <si>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</si>
  <si>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</si>
  <si>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</si>
  <si>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</si>
  <si>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</si>
  <si>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</si>
  <si>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</si>
  <si>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</si>
  <si>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</si>
  <si>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</si>
  <si>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</si>
  <si>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</si>
  <si>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</si>
  <si>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</si>
  <si>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</si>
  <si>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</si>
  <si>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</si>
  <si>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</si>
  <si>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</si>
  <si>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</si>
  <si>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</si>
  <si>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</si>
  <si>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</si>
  <si>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</si>
  <si>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</si>
  <si>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</si>
  <si>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</si>
  <si>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</si>
  <si>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</si>
  <si>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</si>
  <si>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</si>
  <si>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</si>
  <si>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</si>
  <si>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</si>
  <si>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</si>
  <si>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</si>
  <si>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</si>
  <si>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</si>
  <si>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</si>
  <si>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</si>
  <si>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</si>
  <si>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</si>
  <si>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</si>
  <si>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</si>
  <si>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</si>
  <si>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</si>
  <si>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</si>
  <si>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</si>
  <si>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</si>
  <si>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</si>
  <si>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</si>
  <si>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</si>
  <si>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</si>
  <si>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</si>
  <si>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</si>
  <si>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</si>
  <si>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</si>
  <si>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</si>
  <si>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</si>
  <si>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</si>
  <si>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</si>
  <si>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</si>
  <si>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</si>
  <si>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</si>
  <si>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</si>
  <si>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</si>
  <si>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</si>
  <si>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</si>
  <si>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</si>
  <si>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</si>
  <si>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</si>
  <si>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</si>
  <si>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</si>
  <si>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</si>
  <si>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</si>
  <si>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</si>
  <si>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</si>
  <si>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</si>
  <si>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</si>
  <si>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</si>
  <si>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</si>
  <si>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</si>
  <si>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</si>
  <si>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</si>
  <si>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</si>
  <si>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</si>
  <si>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</si>
  <si>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</si>
  <si>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</si>
  <si>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</si>
  <si>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</si>
  <si>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</si>
  <si>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</si>
  <si>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</si>
  <si>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</si>
  <si>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</si>
  <si>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</si>
  <si>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</si>
  <si>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</si>
  <si>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</si>
  <si>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</si>
  <si>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</si>
  <si>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</si>
  <si>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</si>
  <si>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</si>
  <si>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</si>
  <si>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</si>
  <si>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</si>
  <si>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</si>
  <si>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</si>
  <si>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</si>
  <si>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</si>
  <si>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</si>
  <si>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</si>
  <si>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</si>
  <si>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</si>
  <si>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</si>
  <si>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</si>
  <si>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</si>
  <si>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</si>
  <si>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</si>
  <si>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</si>
  <si>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</si>
  <si>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</si>
  <si>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</si>
  <si>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</si>
  <si>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</si>
  <si>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</si>
  <si>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</si>
  <si>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</si>
  <si>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</si>
  <si>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</si>
  <si>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</si>
  <si>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</si>
  <si>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</si>
  <si>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</si>
  <si>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</si>
  <si>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</si>
  <si>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</si>
  <si>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</si>
  <si>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</si>
  <si>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</si>
  <si>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</si>
  <si>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</si>
  <si>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</si>
  <si>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</si>
  <si>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</si>
  <si>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</si>
  <si>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</si>
  <si>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</si>
  <si>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</si>
  <si>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</si>
  <si>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</si>
  <si>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</si>
  <si>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</si>
  <si>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</si>
  <si>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</si>
  <si>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</si>
  <si>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</si>
  <si>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</si>
  <si>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</si>
  <si>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</si>
  <si>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</si>
  <si>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</si>
  <si>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</si>
  <si>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</si>
  <si>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</si>
  <si>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</si>
  <si>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</si>
  <si>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</si>
  <si>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</si>
  <si>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</si>
  <si>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</si>
  <si>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</si>
  <si>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</si>
  <si>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</si>
  <si>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</si>
  <si>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</si>
  <si>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</si>
  <si>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</si>
  <si>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</si>
  <si>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</si>
  <si>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</si>
  <si>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</si>
  <si>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</si>
  <si>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</si>
  <si>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</si>
  <si>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</si>
  <si>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</si>
  <si>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</si>
  <si>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</si>
  <si>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</si>
  <si>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</si>
  <si>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</si>
  <si>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</si>
  <si>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</si>
  <si>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</si>
  <si>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</si>
  <si>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</si>
  <si>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</si>
  <si>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</si>
  <si>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</si>
  <si>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</si>
  <si>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</si>
  <si>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</si>
  <si>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</si>
  <si>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</si>
  <si>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</si>
  <si>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</si>
  <si>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</si>
  <si>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</si>
  <si>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</si>
  <si>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</si>
  <si>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</si>
  <si>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</si>
  <si>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</si>
  <si>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</si>
  <si>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</si>
  <si>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</si>
  <si>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</si>
  <si>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</si>
  <si>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</si>
  <si>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</si>
  <si>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</si>
  <si>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</si>
  <si>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</si>
  <si>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</si>
  <si>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</si>
  <si>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</si>
  <si>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</si>
  <si>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</si>
  <si>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</si>
  <si>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</si>
  <si>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</si>
  <si>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</si>
  <si>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</si>
  <si>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</si>
  <si>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</si>
  <si>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</si>
  <si>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</si>
  <si>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</si>
  <si>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</si>
  <si>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</si>
  <si>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</si>
  <si>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</si>
  <si>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</si>
  <si>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</si>
  <si>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</si>
  <si>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</si>
  <si>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</si>
  <si>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</si>
  <si>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</si>
  <si>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</si>
  <si>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</si>
  <si>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</si>
  <si>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</si>
  <si>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</si>
  <si>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</si>
  <si>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</si>
  <si>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</si>
  <si>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</si>
  <si>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</si>
  <si>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</si>
  <si>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</si>
  <si>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</si>
  <si>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</si>
  <si>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</si>
  <si>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</si>
  <si>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</si>
  <si>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</si>
  <si>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</si>
  <si>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</si>
  <si>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</si>
  <si>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</si>
  <si>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</si>
  <si>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</si>
  <si>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</si>
  <si>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</si>
  <si>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</si>
  <si>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</si>
  <si>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</si>
  <si>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</si>
  <si>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</si>
  <si>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</si>
  <si>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</si>
  <si>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</si>
  <si>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</si>
  <si>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</si>
  <si>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</si>
  <si>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</si>
  <si>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</si>
  <si>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</si>
  <si>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</si>
  <si>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</si>
  <si>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</si>
  <si>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</si>
  <si>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</si>
  <si>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</si>
  <si>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</si>
  <si>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</si>
  <si>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</si>
  <si>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</si>
  <si>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</si>
  <si>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</si>
  <si>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</si>
  <si>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</si>
  <si>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</si>
  <si>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</si>
  <si>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</si>
  <si>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</si>
  <si>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</si>
  <si>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</si>
  <si>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</si>
  <si>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</si>
  <si>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</si>
  <si>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</si>
  <si>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</si>
  <si>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</si>
  <si>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</si>
  <si>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</si>
  <si>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</si>
  <si>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</si>
  <si>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</si>
  <si>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</si>
  <si>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</si>
  <si>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</si>
  <si>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</si>
  <si>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</si>
  <si>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</si>
  <si>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</si>
  <si>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</si>
  <si>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</si>
  <si>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</si>
  <si>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</si>
  <si>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</si>
  <si>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</si>
  <si>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</si>
  <si>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</si>
  <si>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</si>
  <si>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</si>
  <si>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</si>
  <si>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</si>
  <si>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</si>
  <si>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</si>
  <si>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</si>
  <si>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</si>
  <si>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</si>
  <si>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</si>
  <si>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</si>
  <si>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</si>
  <si>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</si>
  <si>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</si>
  <si>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</si>
  <si>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</si>
  <si>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</si>
  <si>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</si>
  <si>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</si>
  <si>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</si>
  <si>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</si>
  <si>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</si>
  <si>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</si>
  <si>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</si>
  <si>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</si>
  <si>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</si>
  <si>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</si>
  <si>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</si>
  <si>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</si>
  <si>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</si>
  <si>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</si>
  <si>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</si>
  <si>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</si>
  <si>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</si>
  <si>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</si>
  <si>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</si>
  <si>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</si>
  <si>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</si>
  <si>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</si>
  <si>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</si>
  <si>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</si>
  <si>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</si>
  <si>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</si>
  <si>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</si>
  <si>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</si>
  <si>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</si>
  <si>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</si>
  <si>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</si>
  <si>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</si>
  <si>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</si>
  <si>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</si>
  <si>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</si>
  <si>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</si>
  <si>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</si>
  <si>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</si>
  <si>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</si>
  <si>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</si>
  <si>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</si>
  <si>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</si>
  <si>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</si>
  <si>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</si>
  <si>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</si>
  <si>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</si>
  <si>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</si>
  <si>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</si>
  <si>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</si>
  <si>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</si>
  <si>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</si>
  <si>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</si>
  <si>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</si>
  <si>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</si>
  <si>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</si>
  <si>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</si>
  <si>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</si>
  <si>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</si>
  <si>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</si>
  <si>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</si>
  <si>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</si>
  <si>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</si>
  <si>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</si>
  <si>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</si>
  <si>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</si>
  <si>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</si>
  <si>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</si>
  <si>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</si>
  <si>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</si>
  <si>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</si>
  <si>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</si>
  <si>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</si>
  <si>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</si>
  <si>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</si>
  <si>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</si>
  <si>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</si>
  <si>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</si>
  <si>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</si>
  <si>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</si>
  <si>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</si>
  <si>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</si>
  <si>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</si>
  <si>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</si>
  <si>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</si>
  <si>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</si>
  <si>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</si>
  <si>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</si>
  <si>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</si>
  <si>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</si>
  <si>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</si>
  <si>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</si>
  <si>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</si>
  <si>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</si>
  <si>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</si>
  <si>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</si>
  <si>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</si>
  <si>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</si>
  <si>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</si>
  <si>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</si>
  <si>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</si>
  <si>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</si>
  <si>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</si>
  <si>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</si>
  <si>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</si>
  <si>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</si>
  <si>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</si>
  <si>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</si>
  <si>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</si>
  <si>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</si>
  <si>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</si>
  <si>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</si>
  <si>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</si>
  <si>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</si>
  <si>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</si>
  <si>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</si>
  <si>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</si>
  <si>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</si>
  <si>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</si>
  <si>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</si>
  <si>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</si>
  <si>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</si>
  <si>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</si>
  <si>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</si>
  <si>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</si>
  <si>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</si>
  <si>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</si>
  <si>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</si>
  <si>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</si>
  <si>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</si>
  <si>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</si>
  <si>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</si>
  <si>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</si>
  <si>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</si>
  <si>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</si>
  <si>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</si>
  <si>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</si>
  <si>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</si>
  <si>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</si>
  <si>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</si>
  <si>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</si>
  <si>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</si>
  <si>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</si>
  <si>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</si>
  <si>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</si>
  <si>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</si>
  <si>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</si>
  <si>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</si>
  <si>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</si>
  <si>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</si>
  <si>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</si>
  <si>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</si>
  <si>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</si>
  <si>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</si>
  <si>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</si>
  <si>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</si>
  <si>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</si>
  <si>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</si>
  <si>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</si>
  <si>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</si>
  <si>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</si>
  <si>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</si>
  <si>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</si>
  <si>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</si>
  <si>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</si>
  <si>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</si>
  <si>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</si>
  <si>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</si>
  <si>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</si>
  <si>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</si>
  <si>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</si>
  <si>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</si>
  <si>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</si>
  <si>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</si>
  <si>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</si>
  <si>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</si>
  <si>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</si>
  <si>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</si>
  <si>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</si>
  <si>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</si>
  <si>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</si>
  <si>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</si>
  <si>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</si>
  <si>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</si>
  <si>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</si>
  <si>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</si>
  <si>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</si>
  <si>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</si>
  <si>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</si>
  <si>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</si>
  <si>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</si>
  <si>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</si>
  <si>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</si>
  <si>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</si>
  <si>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</si>
  <si>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</si>
  <si>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</si>
  <si>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</si>
  <si>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</si>
  <si>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</si>
  <si>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</si>
  <si>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</si>
  <si>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</si>
  <si>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</si>
  <si>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</si>
  <si>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</si>
  <si>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</si>
  <si>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</si>
  <si>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</si>
  <si>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</si>
  <si>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</si>
  <si>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</si>
  <si>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</si>
  <si>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</si>
  <si>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</si>
  <si>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</si>
  <si>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</si>
  <si>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</si>
  <si>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</si>
  <si>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</si>
  <si>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</si>
  <si>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</si>
  <si>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</si>
  <si>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</si>
  <si>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</si>
  <si>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</si>
  <si>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</si>
  <si>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</si>
  <si>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</si>
  <si>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</si>
  <si>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</si>
  <si>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</si>
  <si>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</si>
  <si>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</si>
  <si>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</si>
  <si>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</si>
  <si>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</si>
  <si>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</si>
  <si>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</si>
  <si>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</si>
  <si>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</si>
  <si>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</si>
  <si>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</si>
  <si>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</si>
  <si>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</si>
  <si>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</si>
  <si>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</si>
  <si>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</si>
  <si>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</si>
  <si>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</si>
  <si>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</si>
  <si>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</si>
  <si>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</si>
  <si>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</si>
  <si>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</si>
  <si>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</si>
  <si>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</si>
  <si>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</si>
  <si>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</si>
  <si>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</si>
  <si>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</si>
  <si>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</si>
  <si>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</si>
  <si>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</si>
  <si>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</si>
  <si>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</si>
  <si>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</si>
  <si>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</si>
  <si>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</si>
  <si>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</si>
  <si>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</si>
  <si>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</si>
  <si>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</si>
  <si>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</si>
  <si>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</si>
  <si>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</si>
  <si>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</si>
  <si>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</si>
  <si>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</si>
  <si>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</si>
  <si>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</si>
  <si>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</si>
  <si>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</si>
  <si>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</si>
  <si>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</si>
  <si>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</si>
  <si>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</si>
  <si>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</si>
  <si>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</si>
  <si>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</si>
  <si>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</si>
  <si>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</si>
  <si>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</si>
  <si>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</si>
  <si>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</si>
  <si>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</si>
  <si>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</si>
  <si>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</si>
  <si>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</si>
  <si>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</si>
  <si>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</si>
  <si>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</si>
  <si>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</si>
  <si>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</si>
  <si>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</si>
  <si>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</si>
  <si>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</si>
  <si>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</si>
  <si>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</si>
  <si>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</si>
  <si>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</si>
  <si>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</si>
  <si>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</si>
  <si>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</si>
  <si>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</si>
  <si>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</si>
  <si>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</si>
  <si>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</si>
  <si>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</si>
  <si>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</si>
  <si>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</si>
  <si>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</si>
  <si>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</si>
  <si>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</si>
  <si>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</si>
  <si>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</si>
  <si>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</si>
  <si>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</si>
  <si>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</si>
  <si>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</si>
  <si>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</si>
  <si>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</si>
  <si>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</si>
  <si>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</si>
  <si>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</si>
  <si>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</si>
  <si>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</si>
  <si>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</si>
  <si>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</si>
  <si>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</si>
  <si>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</si>
  <si>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</si>
  <si>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</si>
  <si>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</si>
  <si>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</si>
  <si>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</si>
  <si>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</si>
  <si>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</si>
  <si>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</si>
  <si>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</si>
  <si>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</si>
  <si>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</si>
  <si>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</si>
  <si>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</si>
  <si>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</si>
  <si>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</si>
  <si>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</si>
  <si>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</si>
  <si>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</si>
  <si>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</si>
  <si>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</si>
  <si>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</si>
  <si>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</si>
  <si>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</si>
  <si>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</si>
  <si>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</si>
  <si>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</si>
  <si>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</si>
  <si>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</si>
  <si>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</si>
  <si>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</si>
  <si>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</si>
  <si>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</si>
  <si>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</si>
  <si>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</si>
  <si>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</si>
  <si>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</si>
  <si>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</si>
  <si>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</si>
  <si>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</si>
  <si>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</si>
  <si>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</si>
  <si>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</si>
  <si>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</si>
  <si>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</si>
  <si>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</si>
  <si>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</si>
  <si>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</si>
  <si>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</si>
  <si>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</si>
  <si>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</si>
  <si>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</si>
  <si>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</si>
  <si>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</si>
  <si>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</si>
  <si>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</si>
  <si>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</si>
  <si>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</si>
  <si>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</si>
  <si>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</si>
  <si>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</si>
  <si>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</si>
  <si>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</si>
  <si>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</si>
  <si>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</si>
  <si>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</si>
  <si>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</si>
  <si>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</si>
  <si>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</si>
  <si>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</si>
  <si>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</si>
  <si>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</si>
  <si>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</si>
  <si>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</si>
  <si>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</si>
  <si>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</si>
  <si>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</si>
  <si>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</si>
  <si>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</si>
  <si>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</si>
  <si>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</si>
  <si>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</si>
  <si>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</si>
  <si>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</si>
  <si>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</si>
  <si>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</si>
  <si>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</si>
  <si>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</si>
  <si>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</si>
  <si>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</si>
  <si>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</si>
  <si>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</si>
  <si>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</si>
  <si>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</si>
  <si>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</si>
  <si>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</si>
  <si>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</si>
  <si>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</si>
  <si>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</si>
  <si>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</si>
  <si>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</si>
  <si>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</si>
  <si>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</si>
  <si>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</si>
  <si>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</si>
  <si>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</si>
  <si>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</si>
  <si>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</si>
  <si>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</si>
  <si>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</si>
  <si>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</si>
  <si>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</si>
  <si>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</si>
  <si>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</si>
  <si>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</si>
  <si>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</si>
  <si>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</si>
  <si>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</si>
  <si>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</si>
  <si>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</si>
  <si>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</si>
  <si>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</si>
  <si>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</si>
  <si>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</si>
  <si>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</si>
  <si>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</si>
  <si>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</si>
  <si>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</si>
  <si>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</si>
  <si>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</si>
  <si>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</si>
  <si>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</si>
  <si>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</si>
  <si>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</si>
  <si>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</si>
  <si>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</si>
  <si>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</si>
  <si>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</si>
  <si>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</si>
  <si>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</si>
  <si>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</si>
  <si>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</si>
  <si>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</si>
  <si>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</si>
  <si>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</si>
  <si>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</si>
  <si>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</si>
  <si>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</si>
  <si>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</si>
  <si>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</si>
  <si>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</si>
  <si>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</si>
  <si>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</si>
  <si>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</si>
  <si>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</si>
  <si>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</si>
  <si>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</si>
  <si>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</si>
  <si>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</si>
  <si>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</si>
  <si>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</si>
  <si>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</si>
  <si>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</si>
  <si>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</si>
  <si>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</si>
  <si>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</si>
  <si>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</si>
  <si>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</si>
  <si>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</si>
  <si>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</si>
  <si>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</si>
  <si>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</si>
  <si>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</si>
  <si>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</si>
  <si>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</si>
  <si>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</si>
  <si>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</si>
  <si>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</si>
  <si>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</si>
  <si>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</si>
  <si>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</si>
  <si>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</si>
  <si>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</si>
  <si>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</si>
  <si>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</si>
  <si>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</si>
  <si>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</si>
  <si>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</si>
  <si>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</si>
  <si>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</si>
  <si>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</si>
  <si>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</si>
  <si>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</si>
  <si>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</si>
  <si>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</si>
  <si>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</si>
  <si>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</si>
  <si>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</si>
  <si>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</si>
  <si>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</si>
  <si>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</si>
  <si>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</si>
  <si>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</si>
  <si>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</si>
  <si>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</si>
  <si>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</si>
  <si>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</si>
  <si>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</si>
  <si>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</si>
  <si>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</si>
  <si>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</si>
  <si>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</si>
  <si>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</si>
  <si>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</si>
  <si>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</si>
  <si>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</si>
  <si>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</si>
  <si>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</si>
  <si>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</si>
  <si>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</si>
  <si>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</si>
  <si>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</si>
  <si>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</si>
  <si>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</si>
  <si>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</si>
  <si>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</si>
  <si>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</si>
  <si>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</si>
  <si>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</si>
  <si>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</si>
  <si>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</si>
  <si>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</si>
  <si>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</si>
  <si>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</si>
  <si>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</si>
  <si>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</si>
  <si>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</si>
  <si>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</si>
  <si>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</si>
  <si>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</si>
  <si>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</si>
  <si>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</si>
  <si>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</si>
  <si>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</si>
  <si>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</si>
  <si>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</si>
  <si>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</si>
  <si>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</si>
  <si>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</si>
  <si>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</si>
  <si>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</si>
  <si>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</si>
  <si>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</si>
  <si>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</si>
  <si>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</si>
  <si>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</si>
  <si>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</si>
  <si>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</si>
  <si>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</si>
  <si>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</si>
  <si>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</si>
  <si>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</si>
  <si>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</si>
  <si>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</si>
  <si>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</si>
  <si>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</si>
  <si>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</si>
  <si>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</si>
  <si>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</si>
  <si>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</si>
  <si>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</si>
  <si>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</si>
  <si>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</si>
  <si>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</si>
  <si>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</si>
  <si>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</si>
  <si>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</si>
  <si>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</si>
  <si>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</si>
  <si>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</si>
  <si>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</si>
  <si>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</si>
  <si>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</si>
  <si>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</si>
  <si>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</si>
  <si>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</si>
  <si>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</si>
  <si>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</si>
  <si>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</si>
  <si>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</si>
  <si>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</si>
  <si>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</si>
  <si>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</si>
  <si>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</si>
  <si>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</si>
  <si>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</si>
  <si>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</si>
  <si>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</si>
  <si>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</si>
  <si>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</si>
  <si>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</si>
  <si>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</si>
  <si>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</si>
  <si>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</si>
  <si>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</si>
  <si>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</si>
  <si>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</si>
  <si>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</si>
  <si>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</si>
  <si>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</si>
  <si>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</si>
  <si>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</si>
  <si>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</si>
  <si>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</si>
  <si>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</si>
  <si>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</si>
  <si>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</si>
  <si>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</si>
  <si>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</si>
  <si>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</si>
  <si>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</si>
  <si>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</si>
  <si>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</si>
  <si>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</si>
  <si>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</si>
  <si>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</si>
  <si>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</si>
  <si>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</si>
  <si>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</si>
  <si>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</si>
  <si>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</si>
  <si>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</si>
  <si>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</si>
  <si>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</si>
  <si>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</si>
  <si>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</si>
  <si>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</si>
  <si>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</si>
  <si>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</si>
  <si>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</si>
  <si>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</si>
  <si>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</si>
  <si>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</si>
  <si>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</si>
  <si>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</si>
  <si>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</si>
  <si>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</si>
  <si>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</si>
  <si>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</si>
  <si>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</si>
  <si>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</si>
  <si>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</si>
  <si>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</si>
  <si>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</si>
  <si>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</si>
  <si>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</si>
  <si>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</si>
  <si>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</si>
  <si>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</si>
  <si>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</si>
  <si>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</si>
  <si>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</si>
  <si>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</si>
  <si>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</si>
  <si>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</si>
  <si>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</si>
  <si>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</si>
  <si>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</si>
  <si>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</si>
  <si>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</si>
  <si>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</si>
  <si>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</si>
  <si>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</si>
  <si>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</si>
  <si>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</si>
  <si>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</si>
  <si>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</si>
  <si>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</si>
  <si>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</si>
  <si>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</si>
  <si>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</si>
  <si>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</si>
  <si>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</si>
  <si>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</si>
  <si>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</si>
  <si>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</si>
  <si>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</si>
  <si>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</si>
  <si>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</si>
  <si>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</si>
  <si>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</si>
  <si>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</si>
  <si>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</si>
  <si>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</si>
  <si>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</si>
  <si>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</si>
  <si>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</si>
  <si>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</si>
  <si>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</si>
  <si>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</si>
  <si>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</si>
  <si>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</si>
  <si>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</si>
  <si>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</si>
  <si>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</si>
  <si>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</si>
  <si>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</si>
  <si>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</si>
  <si>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</si>
  <si>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</si>
  <si>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</si>
  <si>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</si>
  <si>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</si>
  <si>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</si>
  <si>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</si>
  <si>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</si>
  <si>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</si>
  <si>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</si>
  <si>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</si>
  <si>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</si>
  <si>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</si>
  <si>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</si>
  <si>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</si>
  <si>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</si>
  <si>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</si>
  <si>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</si>
  <si>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</si>
  <si>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</si>
  <si>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</si>
  <si>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</si>
  <si>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</si>
  <si>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</si>
  <si>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</si>
  <si>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</si>
  <si>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</si>
  <si>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</si>
  <si>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</si>
  <si>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</si>
  <si>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</si>
  <si>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</si>
  <si>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</si>
  <si>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</si>
  <si>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</si>
  <si>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</si>
  <si>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</si>
  <si>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</si>
  <si>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</si>
  <si>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</si>
  <si>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</si>
  <si>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</si>
  <si>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</si>
  <si>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</si>
  <si>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</si>
  <si>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</si>
  <si>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</si>
  <si>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</si>
  <si>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</si>
  <si>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</si>
  <si>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</si>
  <si>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</si>
  <si>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</si>
  <si>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</si>
  <si>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</si>
  <si>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</si>
  <si>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</si>
  <si>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</si>
  <si>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</si>
  <si>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</si>
  <si>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</si>
  <si>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</si>
  <si>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</si>
  <si>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</si>
  <si>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</si>
  <si>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</si>
  <si>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</si>
  <si>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</si>
  <si>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</si>
  <si>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</si>
  <si>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</si>
  <si>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</si>
  <si>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</si>
  <si>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</si>
  <si>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</si>
  <si>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</si>
  <si>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</si>
  <si>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</si>
  <si>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</si>
  <si>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</si>
  <si>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</si>
  <si>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</si>
  <si>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</si>
  <si>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</si>
  <si>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</si>
  <si>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</si>
  <si>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</si>
  <si>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</si>
  <si>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</si>
  <si>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</si>
  <si>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</si>
  <si>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</si>
  <si>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</si>
  <si>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</si>
  <si>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</si>
  <si>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</si>
  <si>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</si>
  <si>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</si>
  <si>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</si>
  <si>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</si>
  <si>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</si>
  <si>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</si>
  <si>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</si>
  <si>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</si>
  <si>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</si>
  <si>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</si>
  <si>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</si>
  <si>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</si>
  <si>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</si>
  <si>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</si>
  <si>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</si>
  <si>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</si>
  <si>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</si>
  <si>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</si>
  <si>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</si>
  <si>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</si>
  <si>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</si>
  <si>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</si>
  <si>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</si>
  <si>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</si>
  <si>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</si>
  <si>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</si>
  <si>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</si>
  <si>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</si>
  <si>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</si>
  <si>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</si>
  <si>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</si>
  <si>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</si>
  <si>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</si>
  <si>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</si>
  <si>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</si>
  <si>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</si>
  <si>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</si>
  <si>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</si>
  <si>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</si>
  <si>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</si>
  <si>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</si>
  <si>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</si>
  <si>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</si>
  <si>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</si>
  <si>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</si>
  <si>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</si>
  <si>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</si>
  <si>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</si>
  <si>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</si>
  <si>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</si>
  <si>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</si>
  <si>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</si>
  <si>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</si>
  <si>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</si>
  <si>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</si>
  <si>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</si>
  <si>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</si>
  <si>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</si>
  <si>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</si>
  <si>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</si>
  <si>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</si>
  <si>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</si>
  <si>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</si>
  <si>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</si>
  <si>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</si>
  <si>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</si>
  <si>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</si>
  <si>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</si>
  <si>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</si>
  <si>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</si>
  <si>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</si>
  <si>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</si>
  <si>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</si>
  <si>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</si>
  <si>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</si>
  <si>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</si>
  <si>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</si>
  <si>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</si>
  <si>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</si>
  <si>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</si>
  <si>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</si>
  <si>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</si>
  <si>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</si>
  <si>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</si>
  <si>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</si>
  <si>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</si>
  <si>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</si>
  <si>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</si>
  <si>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</si>
  <si>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</si>
  <si>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</si>
  <si>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</si>
  <si>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</si>
  <si>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</si>
  <si>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</si>
  <si>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</si>
  <si>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</si>
  <si>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</si>
  <si>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</si>
  <si>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</si>
  <si>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</si>
  <si>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</si>
  <si>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</si>
  <si>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</si>
  <si>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</si>
  <si>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</si>
  <si>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</si>
  <si>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</si>
  <si>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</si>
  <si>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</si>
  <si>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</si>
  <si>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</si>
  <si>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</si>
  <si>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</si>
  <si>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</si>
  <si>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</si>
  <si>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</si>
  <si>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</si>
  <si>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</si>
  <si>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</si>
  <si>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</si>
  <si>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</si>
  <si>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</si>
  <si>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</si>
  <si>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</si>
  <si>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</si>
  <si>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</si>
  <si>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</si>
  <si>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</si>
  <si>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</si>
  <si>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</si>
  <si>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</si>
  <si>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</si>
  <si>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</si>
  <si>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</si>
  <si>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</si>
  <si>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</si>
  <si>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</si>
  <si>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</si>
  <si>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</si>
  <si>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</si>
  <si>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</si>
  <si>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</si>
  <si>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</si>
  <si>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</si>
  <si>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</si>
  <si>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</si>
  <si>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</si>
  <si>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</si>
  <si>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</si>
  <si>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</si>
  <si>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</si>
  <si>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</si>
  <si>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</si>
  <si>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</si>
  <si>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</si>
  <si>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</si>
  <si>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</si>
  <si>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</si>
  <si>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</si>
  <si>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</si>
  <si>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</si>
  <si>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</si>
  <si>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</si>
  <si>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</si>
  <si>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</si>
  <si>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</si>
  <si>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</si>
  <si>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</si>
  <si>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</si>
  <si>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</si>
  <si>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</si>
  <si>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</si>
  <si>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</si>
  <si>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</si>
  <si>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</si>
  <si>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</si>
  <si>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</si>
  <si>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</si>
  <si>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</si>
  <si>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</si>
  <si>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</si>
  <si>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</si>
  <si>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</si>
  <si>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</si>
  <si>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</si>
  <si>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</si>
  <si>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</si>
  <si>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</si>
  <si>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</si>
  <si>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</si>
  <si>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</si>
  <si>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</si>
  <si>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</si>
  <si>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</si>
  <si>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</si>
  <si>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</si>
  <si>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</si>
  <si>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</si>
  <si>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</si>
  <si>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</si>
  <si>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</si>
  <si>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</si>
  <si>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</si>
  <si>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</si>
  <si>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</si>
  <si>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</si>
  <si>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</si>
  <si>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</si>
  <si>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</si>
  <si>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</si>
  <si>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</si>
  <si>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</si>
  <si>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</si>
  <si>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</si>
  <si>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</si>
  <si>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</si>
  <si>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</si>
  <si>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</si>
  <si>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</si>
  <si>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</si>
  <si>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</si>
  <si>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</si>
  <si>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</si>
  <si>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</si>
  <si>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</si>
  <si>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</si>
  <si>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</si>
  <si>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</si>
  <si>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</si>
  <si>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</si>
  <si>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</si>
  <si>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</si>
  <si>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</si>
  <si>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</si>
  <si>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</si>
  <si>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</si>
  <si>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</si>
  <si>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</si>
  <si>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</si>
  <si>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</si>
  <si>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</si>
  <si>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</si>
  <si>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</si>
  <si>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</si>
  <si>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</si>
  <si>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</si>
  <si>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</si>
  <si>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</si>
  <si>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</si>
  <si>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</si>
  <si>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</si>
  <si>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</si>
  <si>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</si>
  <si>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</si>
  <si>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</si>
  <si>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</si>
  <si>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</si>
  <si>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</si>
  <si>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</si>
  <si>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</si>
  <si>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</si>
  <si>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</si>
  <si>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</si>
  <si>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</si>
  <si>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</si>
  <si>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</si>
  <si>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</si>
  <si>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</si>
  <si>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</si>
  <si>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</si>
  <si>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</si>
  <si>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</si>
  <si>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</si>
  <si>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</si>
  <si>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</si>
  <si>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</si>
  <si>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</si>
  <si>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</si>
  <si>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</si>
  <si>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</si>
  <si>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</si>
  <si>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</si>
  <si>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</si>
  <si>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</si>
  <si>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</si>
  <si>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</si>
  <si>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</si>
  <si>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</si>
  <si>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</si>
  <si>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</si>
  <si>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</si>
  <si>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</si>
  <si>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</si>
  <si>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</si>
  <si>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</si>
  <si>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</si>
  <si>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</si>
  <si>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</si>
  <si>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</si>
  <si>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</si>
  <si>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</si>
  <si>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</si>
  <si>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</si>
  <si>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</si>
  <si>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</si>
  <si>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</si>
  <si>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</si>
  <si>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</si>
  <si>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</si>
  <si>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</si>
  <si>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</si>
  <si>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</si>
  <si>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</si>
  <si>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</si>
  <si>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</si>
  <si>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</si>
  <si>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</si>
  <si>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</si>
  <si>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</si>
  <si>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</si>
  <si>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</si>
  <si>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</si>
  <si>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</si>
  <si>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</si>
  <si>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</si>
  <si>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</si>
  <si>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</si>
  <si>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</si>
  <si>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</si>
  <si>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</si>
  <si>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</si>
  <si>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</si>
  <si>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</si>
  <si>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</si>
  <si>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</si>
  <si>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</si>
  <si>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</si>
  <si>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</si>
  <si>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</si>
  <si>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</si>
  <si>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</si>
  <si>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</si>
  <si>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</si>
  <si>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</si>
  <si>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</si>
  <si>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</si>
  <si>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</si>
  <si>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</si>
  <si>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</si>
  <si>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</si>
  <si>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</si>
  <si>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</si>
  <si>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</si>
  <si>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</si>
  <si>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</si>
  <si>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</si>
  <si>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</si>
  <si>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</si>
  <si>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</si>
  <si>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</si>
  <si>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</si>
  <si>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</si>
  <si>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</si>
  <si>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</si>
  <si>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</si>
  <si>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</si>
  <si>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</si>
  <si>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</si>
  <si>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</si>
  <si>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</si>
  <si>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</si>
  <si>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</si>
  <si>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</si>
  <si>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</si>
  <si>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</si>
  <si>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</si>
  <si>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</si>
  <si>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</si>
  <si>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</si>
  <si>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</si>
  <si>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</si>
  <si>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</si>
  <si>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</si>
  <si>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</si>
  <si>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</si>
  <si>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</si>
  <si>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</si>
  <si>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</si>
  <si>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</si>
  <si>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</si>
  <si>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</si>
  <si>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</si>
  <si>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</si>
  <si>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</si>
  <si>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</si>
  <si>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</si>
  <si>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</si>
  <si>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</si>
  <si>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</si>
  <si>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</si>
  <si>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</si>
  <si>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</si>
  <si>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</si>
  <si>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</si>
  <si>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</si>
  <si>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</si>
  <si>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</si>
  <si>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</si>
  <si>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</si>
  <si>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</si>
  <si>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</si>
  <si>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</si>
  <si>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</si>
  <si>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</si>
  <si>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</si>
  <si>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</si>
  <si>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</si>
  <si>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</si>
  <si>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</si>
  <si>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</si>
  <si>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</si>
  <si>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</si>
  <si>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</si>
  <si>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</si>
  <si>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</si>
  <si>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</si>
  <si>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</si>
  <si>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</si>
  <si>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</si>
  <si>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</si>
  <si>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</si>
  <si>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</si>
  <si>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</si>
  <si>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</si>
  <si>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</si>
  <si>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</si>
  <si>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</si>
  <si>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</si>
  <si>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</si>
  <si>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</si>
  <si>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</si>
  <si>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</si>
  <si>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</si>
  <si>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</si>
  <si>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</si>
  <si>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</si>
  <si>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</si>
  <si>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</si>
  <si>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</si>
  <si>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</si>
  <si>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</si>
  <si>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</si>
  <si>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</si>
  <si>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</si>
  <si>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</si>
  <si>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</si>
  <si>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</si>
  <si>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</si>
  <si>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</si>
  <si>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</si>
  <si>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</si>
  <si>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</si>
  <si>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</si>
  <si>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</si>
  <si>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</si>
  <si>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</si>
  <si>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</si>
  <si>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</si>
  <si>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</si>
  <si>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</si>
  <si>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</si>
  <si>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</si>
  <si>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</si>
  <si>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</si>
  <si>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</si>
  <si>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</si>
  <si>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</si>
  <si>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</si>
  <si>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</si>
  <si>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</si>
  <si>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</si>
  <si>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</si>
  <si>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</si>
  <si>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</si>
  <si>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</si>
  <si>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</si>
  <si>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</si>
  <si>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</si>
  <si>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</si>
  <si>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</si>
  <si>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</si>
  <si>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</si>
  <si>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</si>
  <si>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</si>
  <si>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</si>
  <si>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</si>
  <si>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</si>
  <si>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</si>
  <si>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</si>
  <si>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</si>
  <si>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</si>
  <si>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</si>
  <si>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</si>
  <si>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</si>
  <si>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</si>
  <si>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</si>
  <si>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</si>
  <si>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</si>
  <si>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</si>
  <si>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</si>
  <si>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</si>
  <si>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</si>
  <si>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</si>
  <si>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</si>
  <si>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</si>
  <si>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</si>
  <si>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</si>
  <si>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</si>
  <si>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</si>
  <si>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</si>
  <si>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</si>
  <si>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</si>
  <si>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</si>
  <si>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</si>
  <si>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</si>
  <si>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</si>
  <si>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</si>
  <si>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</si>
  <si>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</si>
  <si>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</si>
  <si>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</si>
  <si>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</si>
  <si>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</si>
  <si>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</si>
  <si>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</si>
  <si>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</si>
  <si>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</si>
  <si>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</si>
  <si>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</si>
  <si>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</si>
  <si>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</si>
  <si>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</si>
  <si>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</si>
  <si>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</si>
  <si>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</si>
  <si>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</si>
  <si>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</si>
  <si>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</si>
  <si>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</si>
  <si>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</si>
  <si>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</si>
  <si>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</si>
  <si>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</si>
  <si>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</si>
  <si>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</si>
  <si>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</si>
  <si>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</si>
  <si>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</si>
  <si>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</si>
  <si>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</si>
  <si>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</si>
  <si>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</si>
  <si>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</si>
  <si>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</si>
  <si>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</si>
  <si>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</si>
  <si>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</si>
  <si>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</si>
  <si>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</si>
  <si>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</si>
  <si>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</si>
  <si>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</si>
  <si>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</si>
  <si>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</si>
  <si>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</si>
  <si>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</si>
  <si>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</si>
  <si>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</si>
  <si>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</si>
  <si>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</si>
  <si>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</si>
  <si>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</si>
  <si>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</si>
  <si>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</si>
  <si>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</si>
  <si>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</si>
  <si>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</si>
  <si>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</si>
  <si>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</si>
  <si>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</si>
  <si>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</si>
  <si>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</si>
  <si>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</si>
  <si>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</si>
  <si>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</si>
  <si>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</si>
  <si>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</si>
  <si>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</si>
  <si>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</si>
  <si>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</si>
  <si>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</si>
  <si>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</si>
  <si>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</si>
  <si>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</si>
  <si>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</si>
  <si>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</si>
  <si>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</si>
  <si>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</si>
  <si>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</si>
  <si>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</si>
  <si>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</si>
  <si>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</si>
  <si>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</si>
  <si>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</si>
  <si>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</si>
  <si>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</si>
  <si>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</si>
  <si>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</si>
  <si>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</si>
  <si>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</si>
  <si>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</si>
  <si>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</si>
  <si>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</si>
  <si>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</si>
  <si>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</si>
  <si>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</si>
  <si>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</si>
  <si>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</si>
  <si>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</si>
  <si>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</si>
  <si>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</si>
  <si>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</si>
  <si>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</si>
  <si>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</si>
  <si>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</si>
  <si>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</si>
  <si>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</si>
  <si>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</si>
  <si>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</si>
  <si>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</si>
  <si>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</si>
  <si>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</si>
  <si>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</si>
  <si>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</si>
  <si>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</si>
  <si>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</si>
  <si>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</si>
  <si>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</si>
  <si>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</si>
  <si>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</si>
  <si>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</si>
  <si>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</si>
  <si>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</si>
  <si>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</si>
  <si>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</si>
  <si>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</si>
  <si>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</si>
  <si>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</si>
  <si>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</si>
  <si>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</si>
  <si>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</si>
  <si>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</si>
  <si>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</si>
  <si>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</si>
  <si>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</si>
  <si>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</si>
  <si>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</si>
  <si>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</si>
  <si>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</si>
  <si>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</si>
  <si>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</si>
  <si>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</si>
  <si>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</si>
  <si>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</si>
  <si>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</si>
  <si>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</si>
  <si>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</si>
  <si>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</si>
  <si>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</si>
  <si>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</si>
  <si>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</si>
  <si>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</si>
  <si>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</si>
  <si>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</si>
  <si>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</si>
  <si>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</si>
  <si>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</si>
  <si>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</si>
  <si>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</si>
  <si>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</si>
  <si>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</si>
  <si>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</si>
  <si>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</si>
  <si>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</si>
  <si>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</si>
  <si>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</si>
  <si>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</si>
  <si>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</si>
  <si>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</si>
  <si>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</si>
  <si>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</si>
  <si>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</si>
  <si>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</si>
  <si>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</si>
  <si>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</si>
  <si>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</si>
  <si>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</si>
  <si>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</si>
  <si>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</si>
  <si>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</si>
  <si>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</si>
  <si>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</si>
  <si>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</si>
  <si>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</si>
  <si>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</si>
  <si>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</si>
  <si>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</si>
  <si>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</si>
  <si>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</si>
  <si>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</si>
  <si>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</si>
  <si>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</si>
  <si>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</si>
  <si>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</si>
  <si>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</si>
  <si>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</si>
  <si>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</si>
  <si>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</si>
  <si>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</si>
  <si>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</si>
  <si>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</si>
  <si>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</si>
  <si>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</si>
  <si>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</si>
  <si>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</si>
  <si>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</si>
  <si>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</si>
  <si>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</si>
  <si>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</si>
  <si>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</si>
  <si>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</si>
  <si>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</si>
  <si>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</si>
  <si>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</si>
  <si>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</si>
  <si>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</si>
  <si>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</si>
  <si>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</si>
  <si>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</si>
  <si>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</si>
  <si>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</si>
  <si>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</si>
  <si>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</si>
  <si>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</si>
  <si>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</si>
  <si>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</si>
  <si>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</si>
  <si>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</si>
  <si>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</si>
  <si>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</si>
  <si>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</si>
  <si>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</si>
  <si>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</si>
  <si>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</si>
  <si>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</si>
  <si>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</si>
  <si>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</si>
  <si>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</si>
  <si>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</si>
  <si>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</si>
  <si>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</si>
  <si>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</si>
  <si>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</si>
  <si>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</si>
  <si>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</si>
  <si>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</si>
  <si>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</si>
  <si>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</si>
  <si>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</si>
  <si>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</si>
  <si>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</si>
  <si>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</si>
  <si>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</si>
  <si>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</si>
  <si>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</si>
  <si>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</si>
  <si>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</si>
  <si>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</si>
  <si>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</si>
  <si>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</si>
  <si>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</si>
  <si>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</si>
  <si>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</si>
  <si>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</si>
  <si>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</si>
  <si>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</si>
  <si>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</si>
  <si>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</si>
  <si>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</si>
  <si>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</si>
  <si>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</si>
  <si>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</si>
  <si>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</si>
  <si>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</si>
  <si>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</si>
  <si>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</si>
  <si>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</si>
  <si>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</si>
  <si>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</si>
  <si>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</si>
  <si>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</si>
  <si>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</si>
  <si>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</si>
  <si>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</si>
  <si>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</si>
  <si>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</si>
  <si>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</si>
  <si>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</si>
  <si>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</si>
  <si>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</si>
  <si>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</si>
  <si>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</si>
  <si>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</si>
  <si>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</si>
  <si>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</si>
  <si>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</si>
  <si>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</si>
  <si>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</si>
  <si>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</si>
  <si>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</si>
  <si>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</si>
  <si>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</si>
  <si>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</si>
  <si>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</si>
  <si>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</si>
  <si>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</si>
  <si>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</si>
  <si>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</si>
  <si>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</si>
  <si>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</si>
  <si>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</si>
  <si>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</si>
  <si>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</si>
  <si>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</si>
  <si>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</si>
  <si>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</si>
  <si>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</si>
  <si>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</si>
  <si>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</si>
  <si>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</si>
  <si>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</si>
  <si>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</si>
  <si>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</si>
  <si>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</si>
  <si>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</si>
  <si>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</si>
  <si>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</si>
  <si>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</si>
  <si>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</si>
  <si>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</si>
  <si>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</si>
  <si>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</si>
  <si>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</si>
  <si>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</si>
  <si>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</si>
  <si>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</si>
  <si>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</si>
  <si>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</si>
  <si>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</si>
  <si>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</si>
  <si>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</si>
  <si>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</si>
  <si>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</si>
  <si>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</si>
  <si>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</si>
  <si>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</si>
  <si>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</si>
  <si>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</si>
  <si>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</si>
  <si>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</si>
  <si>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</si>
  <si>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</si>
  <si>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</si>
  <si>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</si>
  <si>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</si>
  <si>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</si>
  <si>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</si>
  <si>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</si>
  <si>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</si>
  <si>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</si>
  <si>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</si>
  <si>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</si>
  <si>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</si>
  <si>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</si>
  <si>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</si>
  <si>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</si>
  <si>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</si>
  <si>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</si>
  <si>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</si>
  <si>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</si>
  <si>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</si>
  <si>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</si>
  <si>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</si>
  <si>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</si>
  <si>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</si>
  <si>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</si>
  <si>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</si>
  <si>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</si>
  <si>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</si>
  <si>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</si>
  <si>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</si>
  <si>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</si>
  <si>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</si>
  <si>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</si>
  <si>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</si>
  <si>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</si>
  <si>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</si>
  <si>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</si>
  <si>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</si>
  <si>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</si>
  <si>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</si>
  <si>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</si>
  <si>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</si>
  <si>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</si>
  <si>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</si>
  <si>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</si>
  <si>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</si>
  <si>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</si>
  <si>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</si>
  <si>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</si>
  <si>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</si>
  <si>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</si>
  <si>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</si>
  <si>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</si>
  <si>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</si>
  <si>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</si>
  <si>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</si>
  <si>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</si>
  <si>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</si>
  <si>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</si>
  <si>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</si>
  <si>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</si>
  <si>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</si>
  <si>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</si>
  <si>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</si>
  <si>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</si>
  <si>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</si>
  <si>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</si>
  <si>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</si>
  <si>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</si>
  <si>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</si>
  <si>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</si>
  <si>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</si>
  <si>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</si>
  <si>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</si>
  <si>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</si>
  <si>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</si>
  <si>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</si>
  <si>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</si>
  <si>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</si>
  <si>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</si>
  <si>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</si>
  <si>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</si>
  <si>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</si>
  <si>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</si>
  <si>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</si>
  <si>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</si>
  <si>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</si>
  <si>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</si>
  <si>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</si>
  <si>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</si>
  <si>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</si>
  <si>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</si>
  <si>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</si>
  <si>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</si>
  <si>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</si>
  <si>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</si>
  <si>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</si>
  <si>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</si>
  <si>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</si>
  <si>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</si>
  <si>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</si>
  <si>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</si>
  <si>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</si>
  <si>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</si>
  <si>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</si>
  <si>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</si>
  <si>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</si>
  <si>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</si>
  <si>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</si>
  <si>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</si>
  <si>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</si>
  <si>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</si>
  <si>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</si>
  <si>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</si>
  <si>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</si>
  <si>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</si>
  <si>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</si>
  <si>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</si>
  <si>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</si>
  <si>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</si>
  <si>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</si>
  <si>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</si>
  <si>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</si>
  <si>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</si>
  <si>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</si>
  <si>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</si>
  <si>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</si>
  <si>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</si>
  <si>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</si>
  <si>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</si>
  <si>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</si>
  <si>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</si>
  <si>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</si>
  <si>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</si>
  <si>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</si>
  <si>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</si>
  <si>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</si>
  <si>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</si>
  <si>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</si>
  <si>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</si>
  <si>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</si>
  <si>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</si>
  <si>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</si>
  <si>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</si>
  <si>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</si>
  <si>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</si>
  <si>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</si>
  <si>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</si>
  <si>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</si>
  <si>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</si>
  <si>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</si>
  <si>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</si>
  <si>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</si>
  <si>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</si>
  <si>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</si>
  <si>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</si>
  <si>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</si>
  <si>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</si>
  <si>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</si>
  <si>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</si>
  <si>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</si>
  <si>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</si>
  <si>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</si>
  <si>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</si>
  <si>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</si>
  <si>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</si>
  <si>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</si>
  <si>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</si>
  <si>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</si>
  <si>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</si>
  <si>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</si>
  <si>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</si>
  <si>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</si>
  <si>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</si>
  <si>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</si>
  <si>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</si>
  <si>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</si>
  <si>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</si>
  <si>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</si>
  <si>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</si>
  <si>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</si>
  <si>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</si>
  <si>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</si>
  <si>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</si>
  <si>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</si>
  <si>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</si>
  <si>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</si>
  <si>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</si>
  <si>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</si>
  <si>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</si>
  <si>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</si>
  <si>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</si>
  <si>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</si>
  <si>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</si>
  <si>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</si>
  <si>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</si>
  <si>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</si>
  <si>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</si>
  <si>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</si>
  <si>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</si>
  <si>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</si>
  <si>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</si>
  <si>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</si>
  <si>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</si>
  <si>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</si>
  <si>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</si>
  <si>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</si>
  <si>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</si>
  <si>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</si>
  <si>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</si>
  <si>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</si>
  <si>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</si>
  <si>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</si>
  <si>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</si>
  <si>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</si>
  <si>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</si>
  <si>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</si>
  <si>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</si>
  <si>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</si>
  <si>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</si>
  <si>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</si>
  <si>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</si>
  <si>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</si>
  <si>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</si>
  <si>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</si>
  <si>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</si>
  <si>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</si>
  <si>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</si>
  <si>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</si>
  <si>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</si>
  <si>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</si>
  <si>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</si>
  <si>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</si>
  <si>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</si>
  <si>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</si>
  <si>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</si>
  <si>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</si>
  <si>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</si>
  <si>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</si>
  <si>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</si>
  <si>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</si>
  <si>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</si>
  <si>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</si>
  <si>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</si>
  <si>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</si>
  <si>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</si>
  <si>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</si>
  <si>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</si>
  <si>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</si>
  <si>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</si>
  <si>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</si>
  <si>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</si>
  <si>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</si>
  <si>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</si>
  <si>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</si>
  <si>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</si>
  <si>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</si>
  <si>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</si>
  <si>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</si>
  <si>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</si>
  <si>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</si>
  <si>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</si>
  <si>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</si>
  <si>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</si>
  <si>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</si>
  <si>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</si>
  <si>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</si>
  <si>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</si>
  <si>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</si>
  <si>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</si>
  <si>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</si>
  <si>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</si>
  <si>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</si>
  <si>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</si>
  <si>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</si>
  <si>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</si>
  <si>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</si>
  <si>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</si>
  <si>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</si>
  <si>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</si>
  <si>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</si>
  <si>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</si>
  <si>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</si>
  <si>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</si>
  <si>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</si>
  <si>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</si>
  <si>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</si>
  <si>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</si>
  <si>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</si>
  <si>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</si>
  <si>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</si>
  <si>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</si>
  <si>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</si>
  <si>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</si>
  <si>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</si>
  <si>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</si>
  <si>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</si>
  <si>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</si>
  <si>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</si>
  <si>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</si>
  <si>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</si>
  <si>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</si>
  <si>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</si>
  <si>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</si>
  <si>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</si>
  <si>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</si>
  <si>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</si>
  <si>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</si>
  <si>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</si>
  <si>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</si>
  <si>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</si>
  <si>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</si>
  <si>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</si>
  <si>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</si>
  <si>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</si>
  <si>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</si>
  <si>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</si>
  <si>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</si>
  <si>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</si>
  <si>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</si>
  <si>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</si>
  <si>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</si>
  <si>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</si>
  <si>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</si>
  <si>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</si>
  <si>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</si>
  <si>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</si>
  <si>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</si>
  <si>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</si>
  <si>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</si>
  <si>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</si>
  <si>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</si>
  <si>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</si>
  <si>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</si>
  <si>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</si>
  <si>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</si>
  <si>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</si>
  <si>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</si>
  <si>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</si>
  <si>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</si>
  <si>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</si>
  <si>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</si>
  <si>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</si>
  <si>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</si>
  <si>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</si>
  <si>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</si>
  <si>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</si>
  <si>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</si>
  <si>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</si>
  <si>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</si>
  <si>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</si>
  <si>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</si>
  <si>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</si>
  <si>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</si>
  <si>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</si>
  <si>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</si>
  <si>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</si>
  <si>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</si>
  <si>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</si>
  <si>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</si>
  <si>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</si>
  <si>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</si>
  <si>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</si>
  <si>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</si>
  <si>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</si>
  <si>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</si>
  <si>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</si>
  <si>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</si>
  <si>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</si>
  <si>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</si>
  <si>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</si>
  <si>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</si>
  <si>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</si>
  <si>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</si>
  <si>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</si>
  <si>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</si>
  <si>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</si>
  <si>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</si>
  <si>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</si>
  <si>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</si>
  <si>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</si>
  <si>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</si>
  <si>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</si>
  <si>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</si>
  <si>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</si>
  <si>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</si>
  <si>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</si>
  <si>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</si>
  <si>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</si>
  <si>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</si>
  <si>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</si>
  <si>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</si>
  <si>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</si>
  <si>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</si>
  <si>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</si>
  <si>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</si>
  <si>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</si>
  <si>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</si>
  <si>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</si>
  <si>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</si>
  <si>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</si>
  <si>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</si>
  <si>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</si>
  <si>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</si>
  <si>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</si>
  <si>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</si>
  <si>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</si>
  <si>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</si>
  <si>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</si>
  <si>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</si>
  <si>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</si>
  <si>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</si>
  <si>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</si>
  <si>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</si>
  <si>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</si>
  <si>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</si>
  <si>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</si>
  <si>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</si>
  <si>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</si>
  <si>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</si>
  <si>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</si>
  <si>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</si>
  <si>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</si>
  <si>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</si>
  <si>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</si>
  <si>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</si>
  <si>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</si>
  <si>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</si>
  <si>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</si>
  <si>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</si>
  <si>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</si>
  <si>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</si>
  <si>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</si>
  <si>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</si>
  <si>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</si>
  <si>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</si>
  <si>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</si>
  <si>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</si>
  <si>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</si>
  <si>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</si>
  <si>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</si>
  <si>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</si>
  <si>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</si>
  <si>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</si>
  <si>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</si>
  <si>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</si>
  <si>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</si>
  <si>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</si>
  <si>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</si>
  <si>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</si>
  <si>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</si>
  <si>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</si>
  <si>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</si>
  <si>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</si>
  <si>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</si>
  <si>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</si>
  <si>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</si>
  <si>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</si>
  <si>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</si>
  <si>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</si>
  <si>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</si>
  <si>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</si>
  <si>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</si>
  <si>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</si>
  <si>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</si>
  <si>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</si>
  <si>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</si>
  <si>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</si>
  <si>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</si>
  <si>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</si>
  <si>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</si>
  <si>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</si>
  <si>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</si>
  <si>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</si>
  <si>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</si>
  <si>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</si>
  <si>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</si>
  <si>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</si>
  <si>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</si>
  <si>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</si>
  <si>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</si>
  <si>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</si>
  <si>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</si>
  <si>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</si>
  <si>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</si>
  <si>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</si>
  <si>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</si>
  <si>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</si>
  <si>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</si>
  <si>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</si>
  <si>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</si>
  <si>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</si>
  <si>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</si>
  <si>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</si>
  <si>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</si>
  <si>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</si>
  <si>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</si>
  <si>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</si>
  <si>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</si>
  <si>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</si>
  <si>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</si>
  <si>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</si>
  <si>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</si>
  <si>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</si>
  <si>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</si>
  <si>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</si>
  <si>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</si>
  <si>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</si>
  <si>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</si>
  <si>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</si>
  <si>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</si>
  <si>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</si>
  <si>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</si>
  <si>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</si>
  <si>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</si>
  <si>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</si>
  <si>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</si>
  <si>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</si>
  <si>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</si>
  <si>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</si>
  <si>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</si>
  <si>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</si>
  <si>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</si>
  <si>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</si>
  <si>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</si>
  <si>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</si>
  <si>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</si>
  <si>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</si>
  <si>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</si>
  <si>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</si>
  <si>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</si>
  <si>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</si>
  <si>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</si>
  <si>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</si>
  <si>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</si>
  <si>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</si>
  <si>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</si>
  <si>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</si>
  <si>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</si>
  <si>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</si>
  <si>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</si>
  <si>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</si>
  <si>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</si>
  <si>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</si>
  <si>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</si>
  <si>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</si>
  <si>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</si>
  <si>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</si>
  <si>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</si>
  <si>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</si>
  <si>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</si>
  <si>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</si>
  <si>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</si>
  <si>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</si>
  <si>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</si>
  <si>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</si>
  <si>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</si>
  <si>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</si>
  <si>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</si>
  <si>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</si>
  <si>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</si>
  <si>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</si>
  <si>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</si>
  <si>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</si>
  <si>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</si>
  <si>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</si>
  <si>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</si>
  <si>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</si>
  <si>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</si>
  <si>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</si>
  <si>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</si>
  <si>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</si>
  <si>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</si>
  <si>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</si>
  <si>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</si>
  <si>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</si>
  <si>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</si>
  <si>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</si>
  <si>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</si>
  <si>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</si>
  <si>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</si>
  <si>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</si>
  <si>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</si>
  <si>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</si>
  <si>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</si>
  <si>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</si>
  <si>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</si>
  <si>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</si>
  <si>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</si>
  <si>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</si>
  <si>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</si>
  <si>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</si>
  <si>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</si>
  <si>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</si>
  <si>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</si>
  <si>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</si>
  <si>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</si>
  <si>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</si>
  <si>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</si>
  <si>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</si>
  <si>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</si>
  <si>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</si>
  <si>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</si>
  <si>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</si>
  <si>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</si>
  <si>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</si>
  <si>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</si>
  <si>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</si>
  <si>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</si>
  <si>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</si>
  <si>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</si>
  <si>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</si>
  <si>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</si>
  <si>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</si>
  <si>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</si>
  <si>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</si>
  <si>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</si>
  <si>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</si>
  <si>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</si>
  <si>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</si>
  <si>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</si>
  <si>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</si>
  <si>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</si>
  <si>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</si>
  <si>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</si>
  <si>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</si>
  <si>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</si>
  <si>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</si>
  <si>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</si>
  <si>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</si>
  <si>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</si>
  <si>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</si>
  <si>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</si>
  <si>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</si>
  <si>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</si>
  <si>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</si>
  <si>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</si>
  <si>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</si>
  <si>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</si>
  <si>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</si>
  <si>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</si>
  <si>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</si>
  <si>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</si>
  <si>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</si>
  <si>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</si>
  <si>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</si>
  <si>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</si>
  <si>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</si>
  <si>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</si>
  <si>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</si>
  <si>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</si>
  <si>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</si>
  <si>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</si>
  <si>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</si>
  <si>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</si>
  <si>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</si>
  <si>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</si>
  <si>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</si>
  <si>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</si>
  <si>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</si>
  <si>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</si>
  <si>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</si>
  <si>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</si>
  <si>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</si>
  <si>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</si>
  <si>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</si>
  <si>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</si>
  <si>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</si>
  <si>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</si>
  <si>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</si>
  <si>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</si>
  <si>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</si>
  <si>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</si>
  <si>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</si>
  <si>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</si>
  <si>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</si>
  <si>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</si>
  <si>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</si>
  <si>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</si>
  <si>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</si>
  <si>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</si>
  <si>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</si>
  <si>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</si>
  <si>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</si>
  <si>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</si>
  <si>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</si>
  <si>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</si>
  <si>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</si>
  <si>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</si>
  <si>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</si>
  <si>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</si>
  <si>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</si>
  <si>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</si>
  <si>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</si>
  <si>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</si>
  <si>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</si>
  <si>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</si>
  <si>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</si>
  <si>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</si>
  <si>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</si>
  <si>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</si>
  <si>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</si>
  <si>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</si>
  <si>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</si>
  <si>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</si>
  <si>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</si>
  <si>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</si>
  <si>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</si>
  <si>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</si>
  <si>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</si>
  <si>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</si>
  <si>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</si>
  <si>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</si>
  <si>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</si>
  <si>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</si>
  <si>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</si>
  <si>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</si>
  <si>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</si>
  <si>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</si>
  <si>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</si>
  <si>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</si>
  <si>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</si>
  <si>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</si>
  <si>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</si>
  <si>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</si>
  <si>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</si>
  <si>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</si>
  <si>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</si>
  <si>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</si>
  <si>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</si>
  <si>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</si>
  <si>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</si>
  <si>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</si>
  <si>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</si>
  <si>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</si>
  <si>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</si>
  <si>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</si>
  <si>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</si>
  <si>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</si>
  <si>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</si>
  <si>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</si>
  <si>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</si>
  <si>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</si>
  <si>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</si>
  <si>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</si>
  <si>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</si>
  <si>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</si>
  <si>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</si>
  <si>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</si>
  <si>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</si>
  <si>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</si>
  <si>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</si>
  <si>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</si>
  <si>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</si>
  <si>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</si>
  <si>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</si>
  <si>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</si>
  <si>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</si>
  <si>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</si>
  <si>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</si>
  <si>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</si>
  <si>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</si>
  <si>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</si>
  <si>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</si>
  <si>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</si>
  <si>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</si>
  <si>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</si>
  <si>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</si>
  <si>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</si>
  <si>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</si>
  <si>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</si>
  <si>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</si>
  <si>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</si>
  <si>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</si>
  <si>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</si>
  <si>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</si>
  <si>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</si>
  <si>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</si>
  <si>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</si>
  <si>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</si>
  <si>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</si>
  <si>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</si>
  <si>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</si>
  <si>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</si>
  <si>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</si>
  <si>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</si>
  <si>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</si>
  <si>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</si>
  <si>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</si>
  <si>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</si>
  <si>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</si>
  <si>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</si>
  <si>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</si>
  <si>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</si>
  <si>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</si>
  <si>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</si>
  <si>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</si>
  <si>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</si>
  <si>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</si>
  <si>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</si>
  <si>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</si>
  <si>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</si>
  <si>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</si>
  <si>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</si>
  <si>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</si>
  <si>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</si>
  <si>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</si>
  <si>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</si>
  <si>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</si>
  <si>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</si>
  <si>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</si>
  <si>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</si>
  <si>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</si>
  <si>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</si>
  <si>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</si>
  <si>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</si>
  <si>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</si>
  <si>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</si>
  <si>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</si>
  <si>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</si>
  <si>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</si>
  <si>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</si>
  <si>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</si>
  <si>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</si>
  <si>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</si>
  <si>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</si>
  <si>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</si>
  <si>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</si>
  <si>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</si>
  <si>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</si>
  <si>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</si>
  <si>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</si>
  <si>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</si>
  <si>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</si>
  <si>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</si>
  <si>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</si>
  <si>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</si>
  <si>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</si>
  <si>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</si>
  <si>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</si>
  <si>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</si>
  <si>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</si>
  <si>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</si>
  <si>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</si>
  <si>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</si>
  <si>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</si>
  <si>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</si>
  <si>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</si>
  <si>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</si>
  <si>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</si>
  <si>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</si>
  <si>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</si>
  <si>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</si>
  <si>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</si>
  <si>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</si>
  <si>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</si>
  <si>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</si>
  <si>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</si>
  <si>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</si>
  <si>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</si>
  <si>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</si>
  <si>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</si>
  <si>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</si>
  <si>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</si>
  <si>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</si>
  <si>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</si>
  <si>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</si>
  <si>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</si>
  <si>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</si>
  <si>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</si>
  <si>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</si>
  <si>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</si>
  <si>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</si>
  <si>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</si>
  <si>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</si>
  <si>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</si>
  <si>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</si>
  <si>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</si>
  <si>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</si>
  <si>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</si>
  <si>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</si>
  <si>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</si>
  <si>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</si>
  <si>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</si>
  <si>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</si>
  <si>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</si>
  <si>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</si>
  <si>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</si>
  <si>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</si>
  <si>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</si>
  <si>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</si>
  <si>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</si>
  <si>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</si>
  <si>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</si>
  <si>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</si>
  <si>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</si>
  <si>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</si>
  <si>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</si>
  <si>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</si>
  <si>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</si>
  <si>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</si>
  <si>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</si>
  <si>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</si>
  <si>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</si>
  <si>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</si>
  <si>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</si>
  <si>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</si>
  <si>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</si>
  <si>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</si>
  <si>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</si>
  <si>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</si>
  <si>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</si>
  <si>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</si>
  <si>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</si>
  <si>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</si>
  <si>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</si>
  <si>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</si>
  <si>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</si>
  <si>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</si>
  <si>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</si>
  <si>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</si>
  <si>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</si>
  <si>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</si>
  <si>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</si>
  <si>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</si>
  <si>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</si>
  <si>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</si>
  <si>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</si>
  <si>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</si>
  <si>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</si>
  <si>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</si>
  <si>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</si>
  <si>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</si>
  <si>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</si>
  <si>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</si>
  <si>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</si>
  <si>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</si>
  <si>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</si>
  <si>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</si>
  <si>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</si>
  <si>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</si>
  <si>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</si>
  <si>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</si>
  <si>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</si>
  <si>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</si>
  <si>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</si>
  <si>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</si>
  <si>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</si>
  <si>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</si>
  <si>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</si>
  <si>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</si>
  <si>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</si>
  <si>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</si>
  <si>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</si>
  <si>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</si>
  <si>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</si>
  <si>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</si>
  <si>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</si>
  <si>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</si>
  <si>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</si>
  <si>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</si>
  <si>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</si>
  <si>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</si>
  <si>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</si>
  <si>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</si>
  <si>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</si>
  <si>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</si>
  <si>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</si>
  <si>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</si>
  <si>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</si>
  <si>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</si>
  <si>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</si>
  <si>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</si>
  <si>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</si>
  <si>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</si>
  <si>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</si>
  <si>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</si>
  <si>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</si>
  <si>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</si>
  <si>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</si>
  <si>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</si>
  <si>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</si>
  <si>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</si>
  <si>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</si>
  <si>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</si>
  <si>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</si>
  <si>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</si>
  <si>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</si>
  <si>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</si>
  <si>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</si>
  <si>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</si>
  <si>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</si>
  <si>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</si>
  <si>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</si>
  <si>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</si>
  <si>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</si>
  <si>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</si>
  <si>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</si>
  <si>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</si>
  <si>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</si>
  <si>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</si>
  <si>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</si>
  <si>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</si>
  <si>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</si>
  <si>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</si>
  <si>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</si>
  <si>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</si>
  <si>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</si>
  <si>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</si>
  <si>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</si>
  <si>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</si>
  <si>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</si>
  <si>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</si>
  <si>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</si>
  <si>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</si>
  <si>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</si>
  <si>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</si>
  <si>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</si>
  <si>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</si>
  <si>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</si>
  <si>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</si>
  <si>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</si>
  <si>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</si>
  <si>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</si>
  <si>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</si>
  <si>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</si>
  <si>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</si>
  <si>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</si>
  <si>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</si>
  <si>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</si>
  <si>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</si>
  <si>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</si>
  <si>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</si>
  <si>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</si>
  <si>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</si>
  <si>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</si>
  <si>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</si>
  <si>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</si>
  <si>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</si>
  <si>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</si>
  <si>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</si>
  <si>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</si>
  <si>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</si>
  <si>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</si>
  <si>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</si>
  <si>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</si>
  <si>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</si>
  <si>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</si>
  <si>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</si>
  <si>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</si>
  <si>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</si>
  <si>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</si>
  <si>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</si>
  <si>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</si>
  <si>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</si>
  <si>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</si>
  <si>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</si>
  <si>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</si>
  <si>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</si>
  <si>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</si>
  <si>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</si>
  <si>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</si>
  <si>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</si>
  <si>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</si>
  <si>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</si>
  <si>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</si>
  <si>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</si>
  <si>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</si>
  <si>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</si>
  <si>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</si>
  <si>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</si>
  <si>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</si>
  <si>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</si>
  <si>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</si>
  <si>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</si>
  <si>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</si>
  <si>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</si>
  <si>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</si>
  <si>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</si>
  <si>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</si>
  <si>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</si>
  <si>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</si>
  <si>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</si>
  <si>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</si>
  <si>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</si>
  <si>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</si>
  <si>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</si>
  <si>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</si>
  <si>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</si>
  <si>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</si>
  <si>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</si>
  <si>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</si>
  <si>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</si>
  <si>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</si>
  <si>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</si>
  <si>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</si>
  <si>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</si>
  <si>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</si>
  <si>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</si>
  <si>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</si>
  <si>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</si>
  <si>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</si>
  <si>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</si>
  <si>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</si>
  <si>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</si>
  <si>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</si>
  <si>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</si>
  <si>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</si>
  <si>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</si>
  <si>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</si>
  <si>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</si>
  <si>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</si>
  <si>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</si>
  <si>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</si>
  <si>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</si>
  <si>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</si>
  <si>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</si>
  <si>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</si>
  <si>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</si>
  <si>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</si>
  <si>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</si>
  <si>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</si>
  <si>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</si>
  <si>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</si>
  <si>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</si>
  <si>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</si>
  <si>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</si>
  <si>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</si>
  <si>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</si>
  <si>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</si>
  <si>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</si>
  <si>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</si>
  <si>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</si>
  <si>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</si>
  <si>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</si>
  <si>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</si>
  <si>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</si>
  <si>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</si>
  <si>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</si>
  <si>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</si>
  <si>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</si>
  <si>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</si>
  <si>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</si>
  <si>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</si>
  <si>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</si>
  <si>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</si>
  <si>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</si>
  <si>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</si>
  <si>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</si>
  <si>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</si>
  <si>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</si>
  <si>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</si>
  <si>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</si>
  <si>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</si>
  <si>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</si>
  <si>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</si>
  <si>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</si>
  <si>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</si>
  <si>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</si>
  <si>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</si>
  <si>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</si>
  <si>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</si>
  <si>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</si>
  <si>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</si>
  <si>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</si>
  <si>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</si>
  <si>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</si>
  <si>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</si>
  <si>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</si>
  <si>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</si>
  <si>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</si>
  <si>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</si>
  <si>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</si>
  <si>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</si>
  <si>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</si>
  <si>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</si>
  <si>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</si>
  <si>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</si>
  <si>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</si>
  <si>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</si>
  <si>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</si>
  <si>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</si>
  <si>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</si>
  <si>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</si>
  <si>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</si>
  <si>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</si>
  <si>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</si>
  <si>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</si>
  <si>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</si>
  <si>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</si>
  <si>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</si>
  <si>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</si>
  <si>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</si>
  <si>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</si>
  <si>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</si>
  <si>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</si>
  <si>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</si>
  <si>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</si>
  <si>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</si>
  <si>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</si>
  <si>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</si>
  <si>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</si>
  <si>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</si>
  <si>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</si>
  <si>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</si>
  <si>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</si>
  <si>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</si>
  <si>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</si>
  <si>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</si>
  <si>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</si>
  <si>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</si>
  <si>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</si>
  <si>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</si>
  <si>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</si>
  <si>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</si>
  <si>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</si>
  <si>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</si>
  <si>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</si>
  <si>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</si>
  <si>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</si>
  <si>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</si>
  <si>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</si>
  <si>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</si>
  <si>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</si>
  <si>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</si>
  <si>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</si>
  <si>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</si>
  <si>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</si>
  <si>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</si>
  <si>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</si>
  <si>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</si>
  <si>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</si>
  <si>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</si>
  <si>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</si>
  <si>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</si>
  <si>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</si>
  <si>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</si>
  <si>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</si>
  <si>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</si>
  <si>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</si>
  <si>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</si>
  <si>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</si>
  <si>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</si>
  <si>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</si>
  <si>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</si>
  <si>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</si>
  <si>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</si>
  <si>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</si>
  <si>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</si>
  <si>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</si>
  <si>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</si>
  <si>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</si>
  <si>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</si>
  <si>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</si>
  <si>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</si>
  <si>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</si>
  <si>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</si>
  <si>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</si>
  <si>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</si>
  <si>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</si>
  <si>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</si>
  <si>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</si>
  <si>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</si>
  <si>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</si>
  <si>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</si>
  <si>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</si>
  <si>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</si>
  <si>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</si>
  <si>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</si>
  <si>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</si>
  <si>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</si>
  <si>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</si>
  <si>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</si>
  <si>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</si>
  <si>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</si>
  <si>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</si>
  <si>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</si>
  <si>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</si>
  <si>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</si>
  <si>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</si>
  <si>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</si>
  <si>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</si>
  <si>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</si>
  <si>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</si>
  <si>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</si>
  <si>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</si>
  <si>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</si>
  <si>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</si>
  <si>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</si>
  <si>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</si>
  <si>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</si>
  <si>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</si>
  <si>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</si>
  <si>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</si>
  <si>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</si>
  <si>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</si>
  <si>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</si>
  <si>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</si>
  <si>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</si>
  <si>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</si>
  <si>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</si>
  <si>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</si>
  <si>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</si>
  <si>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</si>
  <si>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</si>
  <si>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</si>
  <si>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</si>
  <si>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</si>
  <si>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</si>
  <si>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</si>
  <si>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</si>
  <si>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</si>
  <si>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</si>
  <si>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</si>
  <si>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</si>
  <si>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</si>
  <si>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</si>
  <si>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</si>
  <si>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</si>
  <si>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</si>
  <si>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</si>
  <si>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</si>
  <si>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</si>
  <si>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</si>
  <si>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</si>
  <si>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</si>
  <si>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</si>
  <si>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</si>
  <si>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</si>
  <si>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</si>
  <si>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</si>
  <si>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</si>
  <si>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</si>
  <si>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</si>
  <si>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</si>
  <si>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</si>
  <si>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</si>
  <si>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</si>
  <si>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</si>
  <si>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</si>
  <si>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</si>
  <si>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</si>
  <si>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</si>
  <si>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</si>
  <si>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</si>
  <si>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</si>
  <si>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</si>
  <si>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</si>
  <si>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</si>
  <si>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</si>
  <si>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</si>
  <si>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</si>
  <si>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</si>
  <si>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</si>
  <si>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</si>
  <si>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</si>
  <si>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</si>
  <si>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</si>
  <si>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</si>
  <si>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</si>
  <si>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</si>
  <si>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</si>
  <si>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</si>
  <si>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</si>
  <si>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</si>
  <si>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</si>
  <si>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</si>
  <si>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</si>
  <si>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</si>
  <si>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</si>
  <si>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</si>
  <si>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</si>
  <si>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</si>
  <si>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</si>
  <si>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</si>
  <si>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</si>
  <si>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</si>
  <si>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</si>
  <si>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</si>
  <si>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</si>
  <si>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</si>
  <si>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</si>
  <si>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</si>
  <si>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</si>
  <si>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</si>
  <si>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</si>
  <si>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</si>
  <si>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</si>
  <si>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</si>
  <si>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</si>
  <si>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</si>
  <si>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</si>
  <si>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</si>
  <si>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</si>
  <si>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</si>
  <si>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</si>
  <si>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</si>
  <si>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</si>
  <si>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</si>
  <si>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</si>
  <si>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</si>
  <si>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</si>
  <si>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</si>
  <si>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</si>
  <si>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</si>
  <si>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</si>
  <si>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</si>
  <si>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</si>
  <si>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</si>
  <si>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</si>
  <si>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</si>
  <si>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</si>
  <si>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</si>
  <si>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</si>
  <si>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</si>
  <si>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</si>
  <si>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</si>
  <si>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</si>
  <si>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</si>
  <si>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</si>
  <si>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</si>
  <si>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</si>
  <si>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</si>
  <si>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</si>
  <si>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</si>
  <si>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</si>
  <si>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</si>
  <si>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</si>
  <si>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</si>
  <si>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</si>
  <si>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</si>
  <si>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</si>
  <si>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</si>
  <si>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</si>
  <si>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</si>
  <si>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</si>
  <si>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</si>
  <si>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</si>
  <si>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</si>
  <si>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</si>
  <si>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</si>
  <si>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</si>
  <si>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</si>
  <si>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</si>
  <si>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</si>
  <si>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</si>
  <si>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</si>
  <si>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</si>
  <si>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</si>
  <si>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</si>
  <si>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</si>
  <si>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</si>
  <si>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</si>
  <si>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</si>
  <si>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</si>
  <si>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</si>
  <si>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</si>
  <si>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</si>
  <si>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</si>
  <si>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</si>
  <si>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</si>
  <si>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</si>
  <si>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</si>
  <si>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</si>
  <si>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</si>
  <si>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</si>
  <si>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</si>
  <si>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</si>
  <si>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</si>
  <si>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</si>
  <si>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</si>
  <si>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</si>
  <si>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</si>
  <si>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</si>
  <si>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</si>
  <si>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</si>
  <si>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</si>
  <si>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</si>
  <si>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</si>
  <si>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</si>
  <si>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</si>
  <si>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</si>
  <si>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</si>
  <si>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</si>
  <si>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</si>
  <si>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</si>
  <si>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</si>
  <si>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</si>
  <si>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</si>
  <si>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</si>
  <si>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</si>
  <si>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</si>
  <si>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</si>
  <si>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</si>
  <si>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</si>
  <si>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</si>
  <si>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</si>
  <si>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</si>
  <si>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</si>
  <si>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</si>
  <si>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</si>
  <si>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</si>
  <si>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</si>
  <si>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</si>
  <si>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</si>
  <si>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</si>
  <si>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</si>
  <si>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</si>
  <si>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</si>
  <si>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</si>
  <si>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</si>
  <si>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</si>
  <si>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</si>
  <si>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</si>
  <si>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</si>
  <si>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</si>
  <si>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</si>
  <si>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</si>
  <si>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</si>
  <si>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</si>
  <si>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</si>
  <si>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</si>
  <si>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</si>
  <si>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</si>
  <si>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</si>
  <si>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</si>
  <si>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</si>
  <si>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</si>
  <si>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</si>
  <si>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</si>
  <si>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</si>
  <si>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</si>
  <si>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</si>
  <si>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</si>
  <si>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</si>
  <si>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</si>
  <si>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</si>
  <si>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</si>
  <si>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</si>
  <si>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</si>
  <si>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</si>
  <si>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</si>
  <si>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</si>
  <si>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</si>
  <si>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</si>
  <si>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</si>
  <si>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</si>
  <si>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</si>
  <si>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</si>
  <si>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</si>
  <si>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</si>
  <si>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</si>
  <si>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</si>
  <si>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</si>
  <si>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</si>
  <si>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</si>
  <si>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</si>
  <si>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</si>
  <si>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</si>
  <si>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</si>
  <si>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</si>
  <si>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</si>
  <si>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</si>
  <si>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</si>
  <si>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</si>
  <si>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</si>
  <si>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</si>
  <si>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</si>
  <si>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</si>
  <si>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</si>
  <si>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</si>
  <si>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</si>
  <si>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</si>
  <si>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</si>
  <si>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</si>
  <si>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</si>
  <si>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</si>
  <si>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</si>
  <si>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</si>
  <si>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</si>
  <si>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</si>
  <si>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</si>
  <si>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</si>
  <si>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</si>
  <si>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</si>
  <si>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</si>
  <si>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</si>
  <si>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</si>
  <si>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</si>
  <si>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</si>
  <si>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</si>
  <si>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</si>
  <si>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</si>
  <si>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</si>
  <si>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</si>
  <si>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</si>
  <si>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</si>
  <si>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</si>
  <si>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</si>
  <si>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</si>
  <si>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</si>
  <si>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</si>
  <si>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</si>
  <si>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</si>
  <si>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</si>
  <si>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</si>
  <si>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</si>
  <si>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</si>
  <si>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</si>
  <si>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</si>
  <si>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</si>
  <si>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</si>
  <si>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</si>
  <si>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</si>
  <si>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</si>
  <si>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</si>
  <si>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</si>
  <si>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</si>
  <si>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</si>
  <si>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</si>
  <si>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</si>
  <si>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</si>
  <si>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</si>
  <si>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</si>
  <si>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</si>
  <si>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</si>
  <si>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</si>
  <si>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</si>
  <si>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</si>
  <si>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</si>
  <si>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</si>
  <si>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</si>
  <si>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</si>
  <si>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</si>
  <si>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</si>
  <si>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</si>
  <si>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</si>
  <si>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</si>
  <si>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</si>
  <si>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</si>
  <si>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</si>
  <si>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</si>
  <si>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</si>
  <si>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</si>
  <si>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</si>
  <si>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</si>
  <si>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</si>
  <si>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</si>
  <si>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</si>
  <si>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</si>
  <si>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</si>
  <si>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</si>
  <si>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</si>
  <si>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</si>
  <si>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</si>
  <si>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</si>
  <si>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</si>
  <si>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</si>
  <si>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</si>
  <si>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</si>
  <si>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</si>
  <si>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</si>
  <si>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</si>
  <si>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</si>
  <si>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</si>
  <si>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</si>
  <si>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</si>
  <si>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</si>
  <si>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</si>
  <si>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</si>
  <si>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</si>
  <si>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</si>
  <si>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</si>
  <si>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</si>
  <si>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</si>
  <si>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</si>
  <si>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</si>
  <si>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</si>
  <si>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</si>
  <si>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</si>
  <si>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</si>
  <si>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</si>
  <si>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</si>
  <si>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</si>
  <si>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</si>
  <si>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</si>
  <si>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</si>
  <si>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</si>
  <si>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</si>
  <si>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</si>
  <si>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</si>
  <si>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</si>
  <si>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</si>
  <si>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</si>
  <si>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</si>
  <si>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</si>
  <si>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</si>
  <si>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</si>
  <si>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</si>
  <si>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</si>
  <si>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</si>
  <si>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</si>
  <si>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</si>
  <si>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</si>
  <si>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</si>
  <si>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</si>
  <si>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</si>
  <si>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</si>
  <si>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</si>
  <si>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</si>
  <si>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</si>
  <si>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</si>
  <si>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</si>
  <si>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</si>
  <si>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</si>
  <si>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</si>
  <si>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</si>
  <si>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</si>
  <si>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</si>
  <si>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</si>
  <si>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</si>
  <si>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</si>
  <si>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</si>
  <si>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</si>
  <si>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</si>
  <si>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</si>
  <si>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</si>
  <si>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</si>
  <si>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</si>
  <si>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</si>
  <si>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</si>
  <si>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</si>
  <si>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</si>
  <si>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</si>
  <si>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</si>
  <si>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</si>
  <si>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</si>
  <si>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</si>
  <si>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</si>
  <si>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</si>
  <si>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</si>
  <si>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</si>
  <si>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</si>
  <si>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</si>
  <si>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</si>
  <si>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</si>
  <si>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</si>
  <si>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</si>
  <si>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</si>
  <si>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</si>
  <si>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</si>
  <si>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</si>
  <si>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</si>
  <si>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</si>
  <si>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</si>
  <si>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</si>
  <si>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</si>
  <si>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</si>
  <si>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</si>
  <si>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</si>
  <si>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</si>
  <si>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</si>
  <si>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</si>
  <si>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</si>
  <si>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</si>
  <si>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</si>
  <si>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</si>
  <si>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</si>
  <si>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</si>
  <si>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</si>
  <si>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</si>
  <si>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</si>
  <si>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</si>
  <si>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</si>
  <si>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</si>
  <si>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</si>
  <si>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</si>
  <si>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</si>
  <si>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</si>
  <si>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</si>
  <si>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</si>
  <si>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</si>
  <si>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</si>
  <si>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</si>
  <si>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</si>
  <si>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</si>
  <si>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</si>
  <si>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</si>
  <si>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</si>
  <si>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</si>
  <si>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</si>
  <si>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</si>
  <si>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</si>
  <si>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</si>
  <si>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</si>
  <si>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</si>
  <si>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</si>
  <si>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</si>
  <si>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</si>
  <si>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</si>
  <si>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</si>
  <si>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</si>
  <si>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</si>
  <si>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</si>
  <si>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</si>
  <si>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</si>
  <si>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</si>
  <si>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</si>
  <si>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</si>
  <si>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</si>
  <si>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</si>
  <si>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</si>
  <si>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</si>
  <si>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</si>
  <si>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</si>
  <si>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</si>
  <si>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</si>
  <si>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</si>
  <si>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</si>
  <si>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</si>
  <si>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</si>
  <si>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</si>
  <si>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</si>
  <si>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</si>
  <si>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</si>
  <si>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</si>
  <si>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</si>
  <si>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</si>
  <si>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</si>
  <si>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</si>
  <si>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</si>
  <si>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</si>
  <si>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</si>
  <si>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</si>
  <si>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</si>
  <si>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</si>
  <si>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</si>
  <si>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</si>
  <si>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</si>
  <si>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</si>
  <si>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</si>
  <si>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</si>
  <si>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</si>
  <si>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</si>
  <si>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</si>
  <si>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</si>
  <si>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</si>
  <si>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</si>
  <si>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</si>
  <si>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</si>
  <si>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</si>
  <si>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</si>
  <si>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</si>
  <si>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</si>
  <si>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</si>
  <si>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</si>
  <si>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</si>
  <si>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</si>
  <si>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</si>
  <si>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</si>
  <si>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</si>
  <si>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</si>
  <si>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</si>
  <si>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</si>
  <si>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</si>
  <si>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</si>
  <si>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</si>
  <si>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</si>
  <si>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</si>
  <si>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</si>
  <si>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</si>
  <si>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</si>
  <si>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</si>
  <si>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</si>
  <si>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</si>
  <si>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</si>
  <si>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</si>
  <si>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</si>
  <si>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</si>
  <si>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</si>
  <si>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</si>
  <si>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</si>
  <si>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</si>
  <si>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</si>
  <si>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</si>
  <si>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</si>
  <si>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</si>
  <si>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</si>
  <si>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</si>
  <si>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</si>
  <si>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</si>
  <si>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</si>
  <si>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</si>
  <si>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</si>
  <si>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</si>
  <si>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</si>
  <si>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</si>
  <si>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</si>
  <si>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</si>
  <si>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</si>
  <si>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</si>
  <si>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</si>
  <si>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</si>
  <si>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</si>
  <si>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</si>
  <si>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</si>
  <si>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</si>
  <si>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</si>
  <si>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</si>
  <si>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</si>
  <si>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</si>
  <si>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</si>
  <si>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</si>
  <si>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</si>
  <si>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</si>
  <si>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</si>
  <si>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</si>
  <si>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</si>
  <si>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</si>
  <si>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</si>
  <si>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</si>
  <si>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</si>
  <si>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</si>
  <si>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</si>
  <si>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</si>
  <si>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</si>
  <si>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</si>
  <si>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</si>
  <si>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</si>
  <si>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</si>
  <si>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</si>
  <si>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</si>
  <si>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</si>
  <si>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</si>
  <si>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</si>
  <si>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</si>
  <si>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</si>
  <si>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</si>
  <si>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</si>
  <si>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</si>
  <si>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</si>
  <si>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</si>
  <si>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</si>
  <si>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</si>
  <si>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</si>
  <si>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</si>
  <si>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</si>
  <si>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</si>
  <si>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</si>
  <si>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</si>
  <si>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</si>
  <si>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</si>
  <si>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</si>
  <si>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</si>
  <si>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</si>
  <si>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</si>
  <si>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</si>
  <si>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</si>
  <si>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</si>
  <si>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</si>
  <si>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</si>
  <si>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</si>
  <si>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</si>
  <si>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</si>
  <si>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</si>
  <si>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</si>
  <si>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</si>
  <si>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</si>
  <si>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</si>
  <si>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</si>
  <si>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</si>
  <si>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</si>
  <si>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</si>
  <si>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</si>
  <si>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</si>
  <si>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</si>
  <si>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</si>
  <si>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</si>
  <si>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</si>
  <si>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</si>
  <si>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</si>
  <si>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</si>
  <si>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</si>
  <si>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</si>
  <si>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</si>
  <si>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</si>
  <si>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</si>
  <si>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</si>
  <si>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</si>
  <si>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</si>
  <si>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</si>
  <si>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</si>
  <si>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</si>
  <si>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</si>
  <si>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</si>
  <si>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</si>
  <si>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</si>
  <si>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</si>
  <si>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</si>
  <si>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</si>
  <si>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</si>
  <si>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</si>
  <si>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</si>
  <si>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</si>
  <si>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</si>
  <si>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</si>
  <si>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</si>
  <si>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</si>
  <si>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</si>
  <si>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</si>
  <si>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</si>
  <si>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</si>
  <si>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</si>
  <si>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</si>
  <si>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</si>
  <si>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</si>
  <si>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</si>
  <si>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</si>
  <si>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</si>
  <si>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</si>
  <si>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</si>
  <si>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</si>
  <si>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</si>
  <si>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</si>
  <si>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</si>
  <si>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</si>
  <si>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</si>
  <si>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</si>
  <si>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</si>
  <si>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</si>
  <si>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</si>
  <si>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</si>
  <si>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</si>
  <si>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</si>
  <si>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</si>
  <si>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</si>
  <si>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</si>
  <si>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</si>
  <si>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</si>
  <si>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</si>
  <si>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</si>
  <si>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</si>
  <si>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</si>
  <si>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</si>
  <si>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</si>
  <si>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</si>
  <si>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</si>
  <si>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</si>
  <si>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</si>
  <si>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</si>
  <si>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</si>
  <si>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</si>
  <si>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</si>
  <si>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</si>
  <si>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</si>
  <si>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</si>
  <si>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</si>
  <si>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</si>
  <si>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</si>
  <si>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</si>
  <si>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</si>
  <si>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</si>
  <si>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</si>
  <si>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</si>
  <si>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</si>
  <si>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</si>
  <si>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</si>
  <si>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</si>
  <si>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</si>
  <si>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</si>
  <si>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</si>
  <si>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</si>
  <si>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</si>
  <si>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</si>
  <si>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</si>
  <si>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</si>
  <si>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</si>
  <si>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</si>
  <si>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</si>
  <si>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</si>
  <si>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</si>
  <si>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</si>
  <si>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</si>
  <si>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</si>
  <si>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</si>
  <si>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</si>
  <si>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</si>
  <si>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</si>
  <si>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</si>
  <si>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</si>
  <si>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</si>
  <si>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</si>
  <si>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</si>
  <si>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</si>
  <si>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</si>
  <si>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</si>
  <si>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</si>
  <si>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</si>
  <si>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</si>
  <si>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</si>
  <si>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</si>
  <si>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</si>
  <si>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</si>
  <si>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</si>
  <si>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</si>
  <si>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</si>
  <si>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</si>
  <si>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</si>
  <si>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</si>
  <si>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</si>
  <si>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</si>
  <si>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</si>
  <si>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</si>
  <si>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</si>
  <si>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</si>
  <si>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</si>
  <si>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</si>
  <si>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</si>
  <si>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</si>
  <si>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</si>
  <si>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</si>
  <si>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</si>
  <si>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</si>
  <si>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</si>
  <si>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</si>
  <si>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</si>
  <si>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</si>
  <si>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</si>
  <si>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</si>
  <si>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</si>
  <si>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</si>
  <si>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</si>
  <si>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</si>
  <si>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</si>
  <si>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</si>
  <si>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</si>
  <si>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</si>
  <si>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</si>
  <si>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</si>
  <si>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</si>
  <si>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</si>
  <si>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</si>
  <si>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</si>
  <si>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</si>
  <si>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</si>
  <si>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</si>
  <si>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</si>
  <si>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</si>
  <si>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</si>
  <si>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</si>
  <si>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</si>
  <si>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</si>
  <si>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</si>
  <si>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</si>
  <si>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</si>
  <si>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</si>
  <si>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</si>
  <si>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</si>
  <si>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</si>
  <si>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</si>
  <si>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</si>
  <si>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</si>
  <si>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</si>
  <si>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</si>
  <si>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</si>
  <si>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</si>
  <si>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</si>
  <si>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</si>
  <si>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</si>
  <si>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</si>
  <si>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</si>
  <si>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</si>
  <si>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</si>
  <si>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</si>
  <si>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</si>
  <si>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</si>
  <si>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</si>
  <si>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</si>
  <si>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</si>
  <si>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</si>
  <si>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</si>
  <si>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</si>
  <si>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</si>
  <si>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</si>
  <si>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</si>
  <si>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</si>
  <si>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</si>
  <si>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</si>
  <si>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</si>
  <si>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</si>
  <si>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</si>
  <si>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</si>
  <si>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</si>
  <si>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</si>
  <si>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</si>
  <si>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</si>
  <si>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</si>
  <si>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</si>
  <si>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</si>
  <si>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</si>
  <si>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</si>
  <si>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</si>
  <si>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</si>
  <si>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</si>
  <si>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</si>
  <si>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</si>
  <si>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</si>
  <si>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</si>
  <si>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</si>
  <si>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</si>
  <si>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</si>
  <si>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</si>
  <si>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</si>
  <si>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</si>
  <si>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</si>
  <si>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</si>
  <si>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</si>
  <si>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</si>
  <si>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</si>
  <si>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</si>
  <si>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</si>
  <si>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</si>
  <si>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</si>
  <si>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</si>
  <si>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</si>
  <si>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</si>
  <si>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</si>
  <si>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</si>
  <si>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</si>
  <si>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</si>
  <si>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</si>
  <si>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</si>
  <si>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</si>
  <si>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</si>
  <si>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</si>
  <si>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</si>
  <si>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</si>
  <si>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</si>
  <si>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</si>
  <si>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</si>
  <si>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</si>
  <si>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</si>
  <si>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</si>
  <si>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</si>
  <si>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</si>
  <si>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</si>
  <si>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</si>
  <si>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</si>
  <si>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</si>
  <si>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</si>
  <si>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</si>
  <si>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</si>
  <si>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</si>
  <si>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</si>
  <si>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</si>
  <si>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</si>
  <si>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</si>
  <si>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</si>
  <si>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</si>
  <si>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</si>
  <si>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</si>
  <si>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</si>
  <si>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</si>
  <si>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</si>
  <si>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</si>
  <si>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</si>
  <si>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</si>
  <si>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</si>
  <si>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</si>
  <si>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</si>
  <si>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</si>
  <si>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</si>
  <si>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</si>
  <si>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</si>
  <si>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</si>
  <si>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</si>
  <si>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</si>
  <si>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</si>
  <si>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</si>
  <si>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</si>
  <si>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</si>
  <si>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</si>
  <si>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</si>
  <si>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</si>
  <si>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</si>
  <si>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</si>
  <si>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</si>
  <si>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</si>
  <si>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</si>
  <si>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</si>
  <si>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</si>
  <si>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</si>
  <si>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</si>
  <si>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</si>
  <si>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</si>
  <si>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</si>
  <si>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</si>
  <si>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</si>
  <si>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</si>
  <si>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</si>
  <si>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</si>
  <si>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</si>
  <si>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</si>
  <si>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</si>
  <si>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</si>
  <si>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</si>
  <si>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</si>
  <si>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</si>
  <si>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</si>
  <si>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</si>
  <si>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</si>
  <si>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</si>
  <si>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</si>
  <si>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</si>
  <si>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</si>
  <si>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</si>
  <si>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</si>
  <si>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</si>
  <si>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</si>
  <si>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</si>
  <si>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</si>
  <si>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</si>
  <si>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</si>
  <si>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</si>
  <si>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</si>
  <si>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</si>
  <si>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</si>
  <si>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</si>
  <si>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</si>
  <si>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</si>
  <si>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</si>
  <si>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</si>
  <si>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</si>
  <si>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</si>
  <si>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</si>
  <si>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</si>
  <si>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</si>
  <si>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</si>
  <si>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</si>
  <si>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</si>
  <si>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</si>
  <si>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</si>
  <si>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</si>
  <si>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</si>
  <si>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</si>
  <si>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</si>
  <si>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</si>
  <si>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</si>
  <si>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</si>
  <si>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</si>
  <si>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</si>
  <si>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</si>
  <si>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</si>
  <si>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</si>
  <si>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</si>
  <si>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</si>
  <si>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</si>
  <si>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</si>
  <si>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</si>
  <si>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</si>
  <si>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</si>
  <si>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</si>
  <si>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</si>
  <si>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</si>
  <si>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</si>
  <si>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</si>
  <si>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</si>
  <si>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</si>
  <si>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</si>
  <si>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</si>
  <si>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</si>
  <si>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</si>
  <si>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</si>
  <si>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</si>
  <si>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</si>
  <si>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</si>
  <si>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</si>
  <si>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</si>
  <si>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</si>
  <si>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</si>
  <si>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</si>
  <si>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</si>
  <si>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</si>
  <si>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</si>
  <si>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</si>
  <si>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</si>
  <si>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</si>
  <si>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</si>
  <si>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</si>
  <si>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</si>
  <si>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</si>
  <si>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</si>
  <si>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</si>
  <si>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</si>
  <si>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</si>
  <si>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</si>
  <si>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</si>
  <si>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</si>
  <si>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</si>
  <si>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</si>
  <si>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</si>
  <si>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</si>
  <si>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</si>
  <si>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</si>
  <si>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</si>
  <si>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</si>
  <si>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</si>
  <si>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</si>
  <si>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</si>
  <si>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</si>
  <si>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</si>
  <si>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</si>
  <si>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</si>
  <si>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</si>
  <si>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</si>
  <si>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</si>
  <si>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</si>
  <si>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</si>
  <si>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</si>
  <si>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</si>
  <si>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</si>
  <si>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</si>
  <si>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</si>
  <si>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</si>
  <si>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</si>
  <si>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</si>
  <si>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</si>
  <si>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</si>
  <si>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</si>
  <si>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</si>
  <si>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</si>
  <si>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</si>
  <si>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</si>
  <si>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</si>
  <si>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</si>
  <si>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</si>
  <si>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</si>
  <si>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</si>
  <si>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</si>
  <si>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</si>
  <si>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</si>
  <si>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</si>
  <si>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</si>
  <si>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</si>
  <si>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</si>
  <si>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</si>
  <si>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</si>
  <si>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</si>
  <si>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</si>
  <si>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</si>
  <si>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</si>
  <si>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</si>
  <si>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</si>
  <si>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</si>
  <si>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</si>
  <si>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</si>
  <si>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</si>
  <si>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</si>
  <si>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</si>
  <si>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</si>
  <si>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</si>
  <si>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</si>
  <si>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</si>
  <si>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</si>
  <si>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</si>
  <si>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</si>
  <si>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</si>
  <si>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</si>
  <si>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</si>
  <si>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</si>
  <si>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</si>
  <si>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</si>
  <si>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</si>
  <si>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</si>
  <si>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</si>
  <si>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</si>
  <si>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</si>
  <si>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</si>
  <si>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</si>
  <si>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</si>
  <si>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</si>
  <si>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</si>
  <si>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</si>
  <si>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</si>
  <si>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</si>
  <si>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</si>
  <si>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</si>
  <si>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</si>
  <si>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</si>
  <si>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</si>
  <si>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</si>
  <si>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</si>
  <si>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</si>
  <si>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</si>
  <si>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</si>
  <si>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</si>
  <si>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</si>
  <si>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</si>
  <si>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</si>
  <si>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</si>
  <si>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</si>
  <si>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</si>
  <si>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</si>
  <si>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</si>
  <si>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</si>
  <si>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</si>
  <si>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</si>
  <si>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</si>
  <si>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</si>
  <si>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</si>
  <si>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</si>
  <si>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</si>
  <si>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</si>
  <si>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</si>
  <si>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</si>
  <si>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</si>
  <si>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</si>
  <si>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</si>
  <si>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</si>
  <si>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</si>
  <si>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</si>
  <si>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</si>
  <si>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</si>
  <si>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</si>
  <si>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</si>
  <si>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</si>
  <si>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</si>
  <si>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</si>
  <si>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</si>
  <si>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</si>
  <si>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</si>
  <si>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</si>
  <si>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</si>
  <si>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</si>
  <si>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</si>
  <si>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</si>
  <si>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</si>
  <si>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</si>
  <si>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</si>
  <si>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</si>
  <si>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</si>
  <si>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</si>
  <si>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</si>
  <si>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</si>
  <si>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</si>
  <si>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</si>
  <si>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</si>
  <si>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</si>
  <si>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</si>
  <si>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</si>
  <si>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</si>
  <si>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</si>
  <si>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</si>
  <si>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</si>
  <si>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</si>
  <si>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</si>
  <si>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</si>
  <si>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</si>
  <si>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</si>
  <si>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</si>
  <si>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</si>
  <si>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</si>
  <si>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</si>
  <si>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</si>
  <si>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</si>
  <si>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</si>
  <si>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</si>
  <si>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</si>
  <si>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</si>
  <si>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</si>
  <si>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</si>
  <si>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</si>
  <si>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</si>
  <si>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</si>
  <si>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</si>
  <si>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</si>
  <si>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</si>
  <si>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</si>
  <si>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</si>
  <si>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</si>
  <si>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</si>
  <si>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</si>
  <si>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</si>
  <si>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</si>
  <si>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</si>
  <si>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</si>
  <si>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</si>
  <si>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</si>
  <si>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</si>
  <si>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</si>
  <si>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</si>
  <si>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</si>
  <si>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</si>
  <si>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</si>
  <si>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</si>
  <si>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</si>
  <si>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</si>
  <si>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</si>
  <si>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</si>
  <si>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</si>
  <si>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</si>
  <si>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</si>
  <si>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</si>
  <si>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</si>
  <si>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</si>
  <si>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</si>
  <si>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</si>
  <si>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</si>
  <si>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</si>
  <si>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</si>
  <si>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</si>
  <si>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</si>
  <si>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</si>
  <si>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</si>
  <si>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</si>
  <si>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</si>
  <si>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</si>
  <si>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</si>
  <si>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</si>
  <si>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</si>
  <si>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</si>
  <si>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</si>
  <si>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</si>
  <si>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</si>
  <si>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</si>
  <si>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</si>
  <si>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</si>
  <si>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</si>
  <si>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</si>
  <si>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</si>
  <si>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</si>
  <si>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</si>
  <si>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</si>
  <si>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</si>
  <si>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</si>
  <si>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</si>
  <si>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</si>
  <si>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</si>
  <si>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</si>
  <si>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</si>
  <si>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</si>
  <si>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</si>
  <si>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</si>
  <si>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</si>
  <si>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</si>
  <si>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</si>
  <si>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</si>
  <si>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</si>
  <si>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</si>
  <si>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</si>
  <si>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</si>
  <si>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</si>
  <si>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</si>
  <si>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</si>
  <si>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</si>
  <si>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</si>
  <si>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</si>
  <si>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</si>
  <si>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</si>
  <si>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</si>
  <si>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</si>
  <si>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</si>
  <si>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</si>
  <si>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</si>
  <si>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</si>
  <si>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</si>
  <si>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</si>
  <si>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</si>
  <si>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</si>
  <si>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</si>
  <si>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</si>
  <si>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</si>
  <si>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</si>
  <si>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</si>
  <si>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</si>
  <si>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</si>
  <si>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</si>
  <si>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</si>
  <si>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</si>
  <si>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</si>
  <si>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</si>
  <si>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</si>
  <si>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</si>
  <si>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</si>
  <si>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</si>
  <si>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</si>
  <si>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</si>
  <si>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</si>
  <si>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</si>
  <si>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</si>
  <si>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</si>
  <si>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</si>
  <si>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</si>
  <si>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</si>
  <si>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</si>
  <si>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</si>
  <si>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</si>
  <si>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</si>
  <si>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</si>
  <si>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</si>
  <si>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</si>
  <si>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</si>
  <si>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</si>
  <si>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</si>
  <si>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</si>
  <si>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</si>
  <si>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</si>
  <si>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</si>
  <si>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</si>
  <si>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</si>
  <si>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</si>
  <si>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</si>
  <si>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</si>
  <si>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</si>
  <si>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</si>
  <si>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</si>
  <si>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</si>
  <si>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</si>
  <si>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</si>
  <si>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</si>
  <si>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</si>
  <si>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</si>
  <si>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</si>
  <si>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</si>
  <si>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</si>
  <si>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</si>
  <si>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</si>
  <si>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</si>
  <si>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</si>
  <si>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</si>
  <si>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</si>
  <si>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</si>
  <si>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</si>
  <si>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</si>
  <si>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</si>
  <si>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</si>
  <si>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</si>
  <si>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</si>
  <si>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</si>
  <si>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</si>
  <si>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</si>
  <si>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</si>
  <si>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</si>
  <si>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</si>
  <si>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</si>
  <si>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</si>
  <si>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</si>
  <si>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</si>
  <si>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</si>
  <si>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</si>
  <si>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</si>
  <si>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</si>
  <si>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</si>
  <si>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</si>
  <si>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</si>
  <si>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</si>
  <si>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</si>
  <si>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</si>
  <si>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</si>
  <si>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</si>
  <si>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</si>
  <si>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</si>
  <si>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</si>
  <si>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</si>
  <si>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</si>
  <si>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</si>
  <si>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</si>
  <si>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</si>
  <si>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</si>
  <si>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</si>
  <si>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</si>
  <si>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</si>
  <si>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</si>
  <si>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</si>
  <si>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</si>
  <si>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</si>
  <si>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</si>
  <si>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</si>
  <si>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</si>
  <si>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</si>
  <si>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</si>
  <si>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</si>
  <si>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</si>
  <si>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</si>
  <si>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</si>
  <si>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</si>
  <si>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</si>
  <si>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</si>
  <si>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</si>
  <si>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</si>
  <si>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</si>
  <si>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</si>
  <si>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</si>
  <si>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</si>
  <si>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</si>
  <si>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</si>
  <si>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</si>
  <si>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</si>
  <si>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</si>
  <si>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</si>
  <si>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</si>
  <si>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</si>
  <si>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</si>
  <si>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</si>
  <si>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</si>
  <si>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</si>
  <si>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</si>
  <si>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</si>
  <si>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</si>
  <si>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</si>
  <si>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</si>
  <si>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</si>
  <si>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</si>
  <si>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</si>
  <si>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</si>
  <si>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</si>
  <si>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</si>
  <si>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</si>
  <si>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</si>
  <si>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</si>
  <si>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</si>
  <si>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</si>
  <si>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</si>
  <si>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</si>
  <si>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</si>
  <si>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</si>
  <si>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</si>
  <si>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</si>
  <si>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</si>
  <si>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</si>
  <si>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</si>
  <si>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</si>
  <si>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</si>
  <si>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</si>
  <si>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</si>
  <si>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</si>
  <si>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</si>
  <si>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</si>
  <si>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</si>
  <si>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</si>
  <si>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</si>
  <si>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</si>
  <si>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</si>
  <si>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</si>
  <si>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</si>
  <si>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</si>
  <si>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</si>
  <si>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</si>
  <si>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</si>
  <si>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</si>
  <si>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</si>
  <si>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</si>
  <si>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</si>
  <si>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</si>
  <si>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</si>
  <si>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</si>
  <si>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</si>
  <si>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</si>
  <si>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</si>
  <si>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</si>
  <si>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</si>
  <si>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</si>
  <si>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</si>
  <si>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</si>
  <si>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</si>
  <si>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</si>
  <si>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</si>
  <si>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</si>
  <si>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</si>
  <si>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</si>
  <si>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</si>
  <si>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</si>
  <si>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</si>
  <si>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</si>
  <si>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</si>
  <si>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</si>
  <si>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</si>
  <si>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</si>
  <si>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</si>
  <si>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</si>
  <si>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</si>
  <si>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</si>
  <si>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</si>
  <si>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</si>
  <si>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</si>
  <si>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</si>
  <si>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</si>
  <si>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</si>
  <si>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</si>
  <si>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</si>
  <si>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</si>
  <si>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</si>
  <si>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</si>
  <si>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</si>
  <si>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</si>
  <si>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</si>
  <si>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</si>
  <si>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</si>
  <si>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</si>
  <si>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</si>
  <si>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</si>
  <si>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</si>
  <si>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</si>
  <si>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</si>
  <si>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</si>
  <si>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</si>
  <si>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</si>
  <si>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</si>
  <si>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</si>
  <si>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</si>
  <si>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</si>
  <si>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</si>
  <si>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</si>
  <si>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</si>
  <si>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</si>
  <si>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</si>
  <si>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</si>
  <si>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</si>
  <si>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</si>
  <si>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</si>
  <si>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</si>
  <si>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</si>
  <si>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</si>
  <si>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</si>
  <si>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</si>
  <si>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</si>
  <si>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</si>
  <si>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</si>
  <si>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</si>
  <si>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</si>
  <si>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</si>
  <si>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</si>
  <si>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</si>
  <si>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</si>
  <si>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</si>
  <si>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</si>
  <si>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</si>
  <si>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</si>
  <si>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</si>
  <si>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</si>
  <si>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</si>
  <si>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</si>
  <si>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</si>
  <si>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</si>
  <si>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</si>
  <si>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</si>
  <si>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</si>
  <si>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</si>
  <si>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</si>
  <si>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</si>
  <si>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</si>
  <si>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</si>
  <si>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</si>
  <si>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</si>
  <si>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</si>
  <si>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</si>
  <si>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</si>
  <si>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</si>
  <si>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</si>
  <si>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</si>
  <si>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</si>
  <si>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</si>
  <si>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</si>
  <si>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</si>
  <si>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</si>
  <si>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</si>
  <si>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</si>
  <si>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</si>
  <si>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</si>
  <si>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</si>
  <si>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</si>
  <si>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</si>
  <si>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</si>
  <si>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</si>
  <si>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</si>
  <si>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</si>
  <si>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</si>
  <si>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</si>
  <si>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</si>
  <si>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</si>
  <si>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</si>
  <si>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</si>
  <si>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</si>
  <si>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</si>
  <si>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</si>
  <si>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</si>
  <si>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</si>
  <si>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</si>
  <si>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</si>
  <si>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</si>
  <si>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</si>
  <si>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</si>
  <si>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</si>
  <si>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</si>
  <si>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</si>
  <si>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</si>
  <si>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</si>
  <si>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</si>
  <si>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</si>
  <si>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</si>
  <si>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</si>
  <si>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</si>
  <si>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</si>
  <si>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</si>
  <si>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</si>
  <si>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</si>
  <si>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</si>
  <si>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</si>
  <si>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</si>
  <si>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</si>
  <si>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</si>
  <si>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</si>
  <si>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</si>
  <si>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</si>
  <si>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</si>
  <si>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</si>
  <si>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</si>
  <si>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</si>
  <si>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</si>
  <si>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</si>
  <si>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</si>
  <si>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</si>
  <si>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</si>
  <si>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</si>
  <si>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</si>
  <si>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</si>
  <si>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</si>
  <si>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</si>
  <si>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</si>
  <si>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</si>
  <si>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</si>
  <si>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</si>
  <si>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</si>
  <si>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</si>
  <si>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</si>
  <si>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</si>
  <si>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</si>
  <si>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</si>
  <si>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</si>
  <si>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</si>
  <si>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</si>
  <si>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</si>
  <si>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</si>
  <si>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</si>
  <si>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</si>
  <si>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</si>
  <si>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</si>
  <si>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</si>
  <si>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</si>
  <si>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</si>
  <si>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</si>
  <si>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</si>
  <si>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</si>
  <si>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</si>
  <si>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</si>
  <si>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</si>
  <si>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</si>
  <si>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</si>
  <si>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</si>
  <si>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</si>
  <si>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</si>
  <si>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</si>
  <si>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</si>
  <si>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</si>
  <si>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</si>
  <si>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</si>
  <si>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</si>
  <si>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</si>
  <si>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</si>
  <si>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</si>
  <si>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</si>
  <si>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</si>
  <si>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</si>
  <si>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</si>
  <si>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</si>
  <si>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</si>
  <si>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</si>
  <si>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</si>
  <si>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</si>
  <si>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</si>
  <si>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</si>
  <si>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</si>
  <si>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</si>
  <si>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</si>
  <si>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</si>
  <si>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</si>
  <si>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</si>
  <si>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</si>
  <si>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</si>
  <si>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</si>
  <si>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</si>
  <si>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</si>
  <si>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</si>
  <si>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</si>
  <si>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</si>
  <si>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</si>
  <si>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</si>
  <si>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</si>
  <si>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</si>
  <si>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</si>
  <si>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</si>
  <si>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</si>
  <si>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</si>
  <si>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</si>
  <si>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</si>
  <si>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</si>
  <si>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</si>
  <si>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</si>
  <si>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</si>
  <si>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</si>
  <si>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</si>
  <si>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</si>
  <si>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</si>
  <si>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</si>
  <si>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</si>
  <si>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</si>
  <si>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</si>
  <si>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</si>
  <si>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</si>
  <si>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</si>
  <si>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</si>
  <si>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</si>
  <si>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</si>
  <si>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</si>
  <si>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</si>
  <si>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</si>
  <si>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</si>
  <si>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</si>
  <si>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</si>
  <si>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</si>
  <si>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</si>
  <si>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</si>
  <si>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</si>
  <si>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</si>
  <si>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</si>
  <si>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</si>
  <si>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</si>
  <si>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</si>
  <si>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</si>
  <si>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</si>
  <si>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</si>
  <si>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</si>
  <si>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</si>
  <si>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</si>
  <si>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</si>
  <si>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</si>
  <si>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</si>
  <si>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</si>
  <si>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</si>
  <si>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</si>
  <si>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</si>
  <si>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</si>
  <si>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</si>
  <si>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</si>
  <si>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</si>
  <si>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</si>
  <si>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</si>
  <si>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</si>
  <si>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</si>
  <si>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</si>
  <si>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</si>
  <si>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</si>
  <si>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</si>
  <si>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</si>
  <si>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</si>
  <si>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</si>
  <si>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</si>
  <si>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</si>
  <si>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</si>
  <si>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</si>
  <si>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</si>
  <si>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</si>
  <si>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</si>
  <si>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</si>
  <si>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</si>
  <si>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</si>
  <si>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</si>
  <si>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</si>
  <si>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</si>
  <si>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</si>
  <si>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</si>
  <si>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</si>
  <si>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</si>
  <si>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</si>
  <si>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</si>
  <si>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</si>
  <si>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</si>
  <si>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</si>
  <si>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</si>
  <si>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</si>
  <si>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</si>
  <si>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</si>
  <si>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</si>
  <si>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</si>
  <si>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</si>
  <si>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</si>
  <si>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</si>
  <si>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</si>
  <si>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</si>
  <si>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</si>
  <si>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</si>
  <si>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</si>
  <si>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</si>
  <si>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</si>
  <si>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</si>
  <si>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</si>
  <si>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</si>
  <si>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</si>
  <si>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</si>
  <si>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</si>
  <si>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</si>
  <si>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</si>
  <si>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</si>
  <si>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</si>
  <si>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</si>
  <si>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</si>
  <si>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</si>
  <si>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</si>
  <si>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</si>
  <si>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</si>
  <si>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</si>
  <si>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</si>
  <si>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</si>
  <si>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</si>
  <si>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</si>
  <si>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</si>
  <si>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</si>
  <si>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</si>
  <si>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</si>
  <si>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</si>
  <si>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</si>
  <si>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</si>
  <si>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</si>
  <si>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</si>
  <si>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</si>
  <si>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</si>
  <si>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</si>
  <si>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</si>
  <si>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</si>
  <si>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</si>
  <si>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</si>
  <si>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</si>
  <si>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</si>
  <si>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</si>
  <si>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</si>
  <si>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</si>
  <si>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</si>
  <si>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</si>
  <si>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</si>
  <si>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</si>
  <si>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</si>
  <si>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</si>
  <si>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</si>
  <si>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</si>
  <si>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</si>
  <si>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</si>
  <si>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</si>
  <si>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</si>
  <si>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</si>
  <si>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</si>
  <si>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</si>
  <si>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</si>
  <si>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</si>
  <si>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</si>
  <si>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</si>
  <si>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</si>
  <si>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</si>
  <si>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</si>
  <si>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</si>
  <si>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</si>
  <si>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</si>
  <si>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</si>
  <si>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</si>
  <si>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</si>
  <si>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</si>
  <si>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</si>
  <si>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</si>
  <si>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</si>
  <si>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</si>
  <si>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</si>
  <si>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</si>
  <si>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</si>
  <si>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</si>
  <si>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</si>
  <si>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</si>
  <si>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</si>
  <si>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</si>
  <si>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</si>
  <si>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</si>
  <si>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</si>
  <si>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</si>
  <si>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</si>
  <si>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</si>
  <si>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</si>
  <si>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</si>
  <si>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</si>
  <si>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</si>
  <si>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</si>
  <si>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</si>
  <si>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</si>
  <si>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</si>
  <si>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</si>
  <si>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</si>
  <si>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</si>
  <si>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</si>
  <si>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</si>
  <si>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</si>
  <si>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</si>
  <si>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</si>
  <si>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</si>
  <si>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</si>
  <si>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</si>
  <si>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</si>
  <si>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</si>
  <si>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</si>
  <si>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</si>
  <si>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</si>
  <si>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</si>
  <si>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</si>
  <si>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</si>
  <si>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</si>
  <si>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</si>
  <si>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</si>
  <si>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</si>
  <si>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</si>
  <si>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</si>
  <si>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</si>
  <si>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</si>
  <si>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</si>
  <si>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</si>
  <si>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</si>
  <si>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</si>
  <si>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</si>
  <si>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</si>
  <si>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</si>
  <si>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</si>
  <si>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</si>
  <si>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</si>
  <si>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</si>
  <si>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</si>
  <si>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</si>
  <si>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</si>
  <si>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</si>
  <si>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</si>
  <si>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</si>
  <si>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</si>
  <si>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</si>
  <si>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</si>
  <si>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</si>
  <si>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</si>
  <si>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</si>
  <si>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</si>
  <si>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</si>
  <si>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</si>
  <si>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</si>
  <si>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</si>
  <si>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</si>
  <si>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</si>
  <si>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</si>
  <si>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</si>
  <si>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</si>
  <si>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</si>
  <si>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</si>
  <si>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</si>
  <si>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</si>
  <si>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</si>
  <si>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</si>
  <si>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</si>
  <si>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</si>
  <si>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</si>
  <si>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</si>
  <si>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</si>
  <si>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</si>
  <si>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</si>
  <si>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</si>
  <si>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</si>
  <si>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</si>
  <si>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</si>
  <si>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</si>
  <si>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</si>
  <si>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</si>
  <si>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</si>
  <si>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</si>
  <si>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</si>
  <si>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</si>
  <si>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</si>
  <si>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</si>
  <si>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</si>
  <si>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</si>
  <si>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</si>
  <si>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</si>
  <si>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</si>
  <si>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</si>
  <si>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</si>
  <si>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</si>
  <si>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</si>
  <si>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</si>
  <si>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</si>
  <si>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</si>
  <si>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</si>
  <si>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</si>
  <si>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</si>
  <si>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</si>
  <si>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</si>
  <si>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</si>
  <si>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</si>
  <si>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</si>
  <si>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</si>
  <si>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</si>
  <si>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</si>
  <si>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</si>
  <si>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</si>
  <si>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</si>
  <si>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</si>
  <si>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</si>
  <si>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</si>
  <si>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</si>
  <si>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</si>
  <si>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</si>
  <si>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</si>
  <si>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</si>
  <si>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</si>
  <si>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</si>
  <si>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</si>
  <si>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</si>
  <si>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</si>
  <si>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</si>
  <si>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</si>
  <si>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</si>
  <si>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</si>
  <si>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</si>
  <si>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</si>
  <si>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</si>
  <si>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</si>
  <si>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</si>
  <si>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</si>
  <si>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</si>
  <si>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</si>
  <si>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</si>
  <si>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</si>
  <si>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</si>
  <si>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</si>
  <si>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</si>
  <si>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</si>
  <si>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</si>
  <si>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</si>
  <si>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</si>
  <si>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</si>
  <si>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</si>
  <si>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</si>
  <si>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</si>
  <si>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</si>
  <si>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</si>
  <si>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</si>
  <si>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</si>
  <si>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</si>
  <si>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</si>
  <si>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</si>
  <si>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</si>
  <si>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</si>
  <si>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</si>
  <si>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</si>
  <si>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</si>
  <si>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</si>
  <si>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</si>
  <si>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</si>
  <si>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</si>
  <si>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</si>
  <si>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</si>
  <si>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</si>
  <si>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</si>
  <si>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</si>
  <si>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</si>
  <si>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</si>
  <si>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</si>
  <si>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</si>
  <si>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</si>
  <si>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</si>
  <si>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</si>
  <si>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</si>
  <si>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</si>
  <si>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</si>
  <si>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</si>
  <si>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</si>
  <si>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</si>
  <si>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</si>
  <si>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</si>
  <si>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</si>
  <si>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</si>
  <si>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</si>
  <si>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</si>
  <si>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</si>
  <si>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</si>
  <si>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</si>
  <si>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</si>
  <si>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</si>
  <si>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</si>
  <si>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</si>
  <si>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</si>
  <si>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</si>
  <si>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</si>
  <si>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</si>
  <si>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</si>
  <si>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</si>
  <si>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</si>
  <si>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</si>
  <si>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</si>
  <si>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</si>
  <si>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</si>
  <si>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</si>
  <si>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</si>
  <si>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</si>
  <si>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</si>
  <si>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</si>
  <si>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</si>
  <si>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</si>
  <si>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</si>
  <si>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</si>
  <si>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</si>
  <si>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</si>
  <si>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</si>
  <si>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</si>
  <si>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</si>
  <si>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</si>
  <si>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</si>
  <si>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</si>
  <si>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</si>
  <si>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</si>
  <si>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</si>
  <si>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</si>
  <si>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</si>
  <si>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</si>
  <si>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</si>
  <si>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</si>
  <si>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</si>
  <si>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</si>
  <si>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</si>
  <si>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</si>
  <si>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</si>
  <si>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</si>
  <si>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</si>
  <si>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</si>
  <si>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</si>
  <si>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</si>
  <si>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</si>
  <si>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</si>
  <si>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</si>
  <si>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</si>
  <si>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</si>
  <si>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</si>
  <si>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</si>
  <si>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</si>
  <si>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</si>
  <si>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</si>
  <si>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</si>
  <si>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</si>
  <si>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</si>
  <si>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</si>
  <si>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</si>
  <si>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</si>
  <si>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</si>
  <si>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</si>
  <si>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</si>
  <si>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</si>
  <si>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</si>
  <si>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</si>
  <si>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</si>
  <si>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</si>
  <si>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</si>
  <si>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</si>
  <si>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</si>
  <si>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</si>
  <si>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</si>
  <si>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</si>
  <si>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</si>
  <si>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</si>
  <si>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</si>
  <si>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</si>
  <si>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</si>
  <si>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</si>
  <si>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</si>
  <si>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</si>
  <si>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</si>
  <si>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</si>
  <si>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</si>
  <si>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</si>
  <si>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</si>
  <si>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</si>
  <si>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</si>
  <si>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</si>
  <si>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</si>
  <si>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</si>
  <si>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</si>
  <si>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</si>
  <si>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</si>
  <si>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</si>
  <si>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</si>
  <si>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</si>
  <si>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</si>
  <si>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</si>
  <si>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</si>
  <si>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</si>
  <si>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</si>
  <si>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</si>
  <si>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</si>
  <si>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</si>
  <si>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</si>
  <si>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</si>
  <si>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</si>
  <si>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</si>
  <si>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</si>
  <si>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</si>
  <si>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</si>
  <si>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</si>
  <si>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</si>
  <si>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</si>
  <si>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</si>
  <si>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</si>
  <si>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</si>
  <si>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</si>
  <si>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</si>
  <si>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</si>
  <si>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</si>
  <si>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</si>
  <si>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</si>
  <si>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</si>
  <si>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</si>
  <si>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</si>
  <si>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</si>
  <si>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</si>
  <si>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</si>
  <si>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</si>
  <si>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</si>
  <si>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</si>
  <si>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</si>
  <si>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</si>
  <si>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</si>
  <si>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</si>
  <si>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</si>
  <si>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</si>
  <si>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</si>
  <si>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</si>
  <si>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</si>
  <si>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</si>
  <si>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</si>
  <si>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</si>
  <si>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</si>
  <si>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</si>
  <si>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</si>
  <si>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</si>
  <si>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</si>
  <si>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</si>
  <si>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</si>
  <si>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</si>
  <si>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</si>
  <si>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</si>
  <si>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</si>
  <si>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</si>
  <si>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</si>
  <si>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</si>
  <si>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</si>
  <si>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</si>
  <si>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</si>
  <si>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</si>
  <si>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</si>
  <si>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</si>
  <si>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</si>
  <si>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</si>
  <si>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</si>
  <si>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</si>
  <si>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</si>
  <si>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</si>
  <si>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</si>
  <si>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</si>
  <si>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</si>
  <si>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</si>
  <si>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</si>
  <si>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</si>
  <si>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</si>
  <si>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</si>
  <si>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</si>
  <si>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</si>
  <si>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</si>
  <si>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</si>
  <si>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</si>
  <si>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</si>
  <si>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</si>
  <si>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</si>
  <si>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</si>
  <si>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</si>
  <si>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</si>
  <si>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</si>
  <si>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</si>
  <si>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</si>
  <si>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</si>
  <si>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</si>
  <si>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</si>
  <si>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</si>
  <si>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</si>
  <si>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</si>
  <si>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</si>
  <si>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</si>
  <si>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</si>
  <si>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</si>
  <si>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</si>
  <si>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</si>
  <si>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</si>
  <si>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</si>
  <si>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</si>
  <si>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</si>
  <si>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</si>
  <si>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</si>
  <si>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</si>
  <si>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</si>
  <si>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</si>
  <si>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</si>
  <si>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</si>
  <si>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</si>
  <si>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</si>
  <si>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</si>
  <si>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</si>
  <si>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</si>
  <si>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</si>
  <si>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</si>
  <si>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</si>
  <si>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</si>
  <si>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</si>
  <si>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</si>
  <si>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</si>
  <si>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</si>
  <si>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</si>
  <si>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</si>
  <si>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</si>
  <si>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</si>
  <si>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</si>
  <si>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</si>
  <si>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</si>
  <si>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</si>
  <si>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</si>
  <si>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</si>
  <si>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</si>
  <si>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</si>
  <si>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</si>
  <si>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</si>
  <si>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</si>
  <si>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</si>
  <si>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</si>
  <si>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</si>
  <si>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</si>
  <si>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</si>
  <si>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</si>
  <si>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</si>
  <si>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</si>
  <si>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</si>
  <si>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</si>
  <si>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</si>
  <si>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</si>
  <si>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</si>
  <si>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</si>
  <si>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</si>
  <si>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</si>
  <si>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</si>
  <si>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</si>
  <si>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</si>
  <si>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</si>
  <si>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</si>
  <si>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</si>
  <si>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</si>
  <si>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</si>
  <si>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</si>
  <si>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</si>
  <si>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</si>
  <si>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</si>
  <si>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</si>
  <si>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</si>
  <si>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</si>
  <si>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</si>
  <si>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</si>
  <si>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</si>
  <si>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</si>
  <si>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</si>
  <si>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</si>
  <si>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</si>
  <si>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</si>
  <si>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</si>
  <si>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</si>
  <si>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</si>
  <si>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</si>
  <si>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</si>
  <si>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</si>
  <si>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</si>
  <si>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</si>
  <si>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</si>
  <si>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</si>
  <si>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</si>
  <si>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</si>
  <si>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</si>
  <si>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</si>
  <si>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</si>
  <si>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</si>
  <si>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</si>
  <si>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</si>
  <si>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</si>
  <si>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</si>
  <si>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</si>
  <si>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</si>
  <si>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</si>
  <si>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</si>
  <si>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</si>
  <si>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</si>
  <si>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</si>
  <si>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</si>
  <si>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</si>
  <si>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</si>
  <si>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</si>
  <si>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</si>
  <si>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</si>
  <si>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</si>
  <si>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</si>
  <si>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</si>
  <si>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</si>
  <si>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</si>
  <si>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</si>
  <si>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</si>
  <si>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</si>
  <si>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</si>
  <si>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</si>
  <si>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</si>
  <si>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</si>
  <si>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</si>
  <si>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</si>
  <si>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</si>
  <si>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</si>
  <si>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</si>
  <si>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</si>
  <si>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</si>
  <si>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</si>
  <si>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</si>
  <si>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</si>
  <si>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</si>
  <si>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</si>
  <si>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</si>
  <si>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</si>
  <si>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</si>
  <si>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</si>
  <si>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</si>
  <si>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</si>
  <si>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</si>
  <si>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</si>
  <si>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</si>
  <si>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</si>
  <si>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</si>
  <si>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</si>
  <si>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</si>
  <si>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</si>
  <si>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</si>
  <si>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</si>
  <si>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</si>
  <si>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</si>
  <si>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</si>
  <si>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</si>
  <si>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</si>
  <si>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</si>
  <si>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</si>
  <si>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</si>
  <si>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</si>
  <si>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</si>
  <si>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</si>
  <si>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</si>
  <si>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</si>
  <si>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</si>
  <si>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</si>
  <si>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</si>
  <si>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</si>
  <si>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</si>
  <si>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</si>
  <si>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</si>
  <si>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</si>
  <si>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</si>
  <si>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</si>
  <si>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</si>
  <si>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</si>
  <si>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</si>
  <si>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</si>
  <si>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</si>
  <si>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</si>
  <si>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</si>
  <si>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</si>
  <si>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</si>
  <si>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</si>
  <si>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</si>
  <si>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</si>
  <si>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</si>
  <si>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</si>
  <si>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</si>
  <si>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</si>
  <si>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</si>
  <si>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</si>
  <si>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</si>
  <si>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</si>
  <si>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</si>
  <si>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</si>
  <si>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</si>
  <si>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</si>
  <si>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</si>
  <si>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</si>
  <si>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</si>
  <si>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</si>
  <si>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</si>
  <si>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</si>
  <si>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</si>
  <si>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</si>
  <si>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</si>
  <si>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</si>
  <si>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</si>
  <si>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</si>
  <si>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</si>
  <si>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</si>
  <si>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</si>
  <si>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</si>
  <si>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</si>
  <si>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</si>
  <si>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</si>
  <si>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</si>
  <si>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</si>
  <si>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</si>
  <si>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</si>
  <si>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</si>
  <si>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</si>
  <si>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</si>
  <si>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</si>
  <si>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</si>
  <si>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</si>
  <si>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</si>
  <si>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</si>
  <si>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</si>
  <si>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</si>
  <si>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</si>
  <si>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</si>
  <si>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</si>
  <si>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</si>
  <si>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</si>
  <si>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</si>
  <si>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</si>
  <si>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</si>
  <si>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</si>
  <si>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</si>
  <si>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</si>
  <si>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</si>
  <si>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</si>
  <si>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</si>
  <si>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</si>
  <si>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</si>
  <si>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</si>
  <si>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</si>
  <si>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</si>
  <si>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</si>
  <si>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</si>
  <si>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</si>
  <si>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</si>
  <si>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</si>
  <si>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</si>
  <si>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</si>
  <si>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</si>
  <si>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</si>
  <si>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</si>
  <si>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</si>
  <si>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</si>
  <si>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</si>
  <si>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</si>
  <si>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</si>
  <si>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</si>
  <si>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</si>
  <si>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</si>
  <si>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</si>
  <si>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</si>
  <si>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</si>
  <si>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</si>
  <si>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</si>
  <si>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</si>
  <si>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</si>
  <si>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</si>
  <si>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</si>
  <si>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</si>
  <si>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</si>
  <si>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</si>
  <si>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</si>
  <si>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</si>
  <si>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</si>
  <si>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</si>
  <si>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</si>
  <si>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</si>
  <si>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</si>
  <si>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</si>
  <si>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</si>
  <si>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</si>
  <si>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</si>
  <si>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</si>
  <si>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</si>
  <si>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</si>
  <si>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</si>
  <si>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</si>
  <si>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</si>
  <si>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</si>
  <si>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</si>
  <si>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</si>
  <si>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</si>
  <si>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</si>
  <si>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</si>
  <si>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</si>
  <si>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</si>
  <si>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</si>
  <si>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</si>
  <si>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</si>
  <si>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</si>
  <si>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</si>
  <si>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</si>
  <si>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</si>
  <si>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</si>
  <si>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</si>
  <si>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</si>
  <si>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</si>
  <si>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</si>
  <si>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</si>
  <si>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</si>
  <si>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</si>
  <si>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</si>
  <si>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</si>
  <si>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</si>
  <si>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</si>
  <si>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</si>
  <si>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</si>
  <si>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</si>
  <si>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</si>
  <si>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</si>
  <si>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</si>
  <si>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</si>
  <si>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</si>
  <si>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</si>
  <si>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</si>
  <si>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</si>
  <si>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</si>
  <si>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</si>
  <si>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</si>
  <si>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</si>
  <si>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</si>
  <si>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</si>
  <si>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</si>
  <si>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</si>
  <si>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</si>
  <si>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</si>
  <si>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</si>
  <si>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</si>
  <si>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</si>
  <si>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</si>
  <si>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</si>
  <si>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</si>
  <si>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</si>
  <si>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</si>
  <si>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</si>
  <si>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</si>
  <si>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</si>
  <si>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</si>
  <si>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</si>
  <si>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</si>
  <si>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</si>
  <si>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</si>
  <si>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</si>
  <si>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</si>
  <si>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</si>
  <si>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</si>
  <si>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</si>
  <si>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</si>
  <si>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</si>
  <si>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</si>
  <si>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</si>
  <si>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</si>
  <si>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</si>
  <si>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</si>
  <si>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</si>
  <si>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</si>
  <si>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</si>
  <si>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</si>
  <si>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</si>
  <si>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</si>
  <si>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</si>
  <si>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</si>
  <si>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</si>
  <si>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</si>
  <si>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</si>
  <si>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</si>
  <si>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</si>
  <si>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</si>
  <si>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</si>
  <si>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</si>
  <si>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</si>
  <si>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</si>
  <si>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</si>
  <si>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</si>
  <si>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</si>
  <si>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</si>
  <si>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</si>
  <si>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</si>
  <si>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</si>
  <si>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</si>
  <si>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</si>
  <si>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</si>
  <si>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</si>
  <si>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</si>
  <si>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</si>
  <si>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</si>
  <si>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</si>
  <si>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</si>
  <si>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</si>
  <si>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</si>
  <si>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</si>
  <si>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</si>
  <si>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</si>
  <si>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</si>
  <si>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</si>
  <si>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</si>
  <si>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</si>
  <si>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</si>
  <si>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</si>
  <si>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</si>
  <si>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</si>
  <si>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</si>
  <si>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</si>
  <si>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</si>
  <si>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</si>
  <si>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</si>
  <si>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</si>
  <si>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</si>
  <si>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</si>
  <si>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</si>
  <si>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</si>
  <si>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</si>
  <si>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</si>
  <si>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</si>
  <si>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</si>
  <si>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</si>
  <si>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</si>
  <si>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</si>
  <si>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</si>
  <si>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</si>
  <si>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</si>
  <si>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</si>
  <si>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</si>
  <si>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</si>
  <si>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</si>
  <si>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</si>
  <si>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</si>
  <si>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</si>
  <si>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</si>
  <si>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</si>
  <si>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</si>
  <si>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</si>
  <si>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</si>
  <si>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</si>
  <si>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</si>
  <si>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</si>
  <si>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</si>
  <si>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</si>
  <si>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</si>
  <si>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</si>
  <si>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</si>
  <si>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</si>
  <si>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</si>
  <si>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</si>
  <si>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</si>
  <si>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</si>
  <si>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</si>
  <si>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</si>
  <si>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</si>
  <si>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</si>
  <si>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</si>
  <si>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</si>
  <si>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</si>
  <si>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</si>
  <si>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</si>
  <si>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</si>
  <si>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</si>
  <si>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</si>
  <si>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</si>
  <si>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</si>
  <si>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</si>
  <si>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</si>
  <si>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</si>
  <si>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</si>
  <si>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</si>
  <si>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</si>
  <si>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</si>
  <si>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</si>
  <si>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</si>
  <si>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</si>
  <si>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</si>
  <si>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</si>
  <si>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</si>
  <si>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</si>
  <si>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</si>
  <si>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</si>
  <si>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</si>
  <si>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</si>
  <si>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</si>
  <si>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</si>
  <si>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</si>
  <si>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</si>
  <si>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</si>
  <si>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</si>
  <si>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</si>
  <si>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</si>
  <si>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</si>
  <si>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</si>
  <si>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</si>
  <si>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</si>
  <si>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</si>
  <si>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</si>
  <si>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</si>
  <si>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</si>
  <si>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</si>
  <si>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</si>
  <si>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</si>
  <si>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</si>
  <si>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</si>
  <si>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</si>
  <si>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</si>
  <si>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</si>
  <si>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</si>
  <si>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</si>
  <si>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</si>
  <si>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</si>
  <si>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</si>
  <si>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</si>
  <si>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</si>
  <si>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</si>
  <si>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</si>
  <si>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</si>
  <si>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</si>
  <si>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</si>
  <si>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</si>
  <si>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</si>
  <si>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</si>
  <si>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</si>
  <si>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</si>
  <si>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</si>
  <si>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</si>
  <si>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</si>
  <si>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</si>
  <si>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</si>
  <si>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</si>
  <si>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</si>
  <si>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</si>
  <si>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</si>
  <si>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</si>
  <si>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</si>
  <si>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</si>
  <si>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</si>
  <si>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</si>
  <si>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</si>
  <si>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</si>
  <si>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</si>
  <si>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</si>
  <si>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</si>
  <si>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</si>
  <si>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</si>
  <si>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</si>
  <si>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</si>
  <si>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</si>
  <si>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</si>
  <si>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</si>
  <si>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</si>
  <si>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</si>
  <si>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</si>
  <si>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</si>
  <si>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</si>
  <si>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</si>
  <si>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</si>
  <si>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</si>
  <si>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</si>
  <si>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</si>
  <si>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</si>
  <si>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</si>
  <si>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</si>
  <si>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</si>
  <si>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</si>
  <si>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</si>
  <si>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</si>
  <si>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</si>
  <si>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</si>
  <si>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</si>
  <si>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</si>
  <si>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</si>
  <si>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</si>
  <si>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</si>
  <si>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</si>
  <si>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</si>
  <si>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</si>
  <si>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</si>
  <si>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</si>
  <si>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</si>
  <si>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</si>
  <si>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</si>
  <si>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</si>
  <si>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</si>
  <si>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</si>
  <si>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</si>
  <si>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</si>
  <si>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</si>
  <si>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</si>
  <si>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</si>
  <si>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</si>
  <si>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</si>
  <si>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</si>
  <si>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</si>
  <si>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</si>
  <si>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</si>
  <si>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</si>
  <si>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</si>
  <si>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</si>
  <si>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</si>
  <si>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</si>
  <si>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</si>
  <si>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</si>
  <si>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</si>
  <si>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</si>
  <si>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</si>
  <si>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</si>
  <si>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</si>
  <si>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</si>
  <si>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</si>
  <si>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</si>
  <si>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</si>
  <si>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</si>
  <si>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</si>
  <si>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</si>
  <si>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</si>
  <si>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</si>
  <si>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</si>
  <si>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</si>
  <si>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</si>
  <si>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</si>
  <si>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</si>
  <si>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</si>
  <si>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</si>
  <si>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</si>
  <si>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</si>
  <si>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</si>
  <si>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</si>
  <si>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</si>
  <si>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</si>
  <si>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</si>
  <si>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</si>
  <si>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</si>
  <si>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</si>
  <si>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</si>
  <si>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</si>
  <si>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</si>
  <si>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</si>
  <si>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</si>
  <si>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</si>
  <si>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</si>
  <si>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</si>
  <si>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</si>
  <si>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</si>
  <si>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</si>
  <si>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</si>
  <si>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</si>
  <si>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</si>
  <si>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</si>
  <si>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</si>
  <si>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</si>
  <si>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</si>
  <si>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</si>
  <si>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</si>
  <si>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</si>
  <si>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</si>
  <si>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</si>
  <si>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</si>
  <si>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</si>
  <si>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</si>
  <si>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</si>
  <si>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</si>
  <si>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</si>
  <si>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</si>
  <si>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</si>
  <si>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</si>
  <si>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</si>
  <si>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</si>
  <si>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</si>
  <si>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</si>
  <si>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</si>
  <si>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</si>
  <si>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</si>
  <si>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</si>
  <si>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</si>
  <si>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</si>
  <si>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</si>
  <si>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</si>
  <si>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</si>
  <si>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</si>
  <si>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</si>
  <si>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</si>
  <si>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</si>
  <si>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</si>
  <si>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</si>
  <si>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</si>
  <si>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</si>
  <si>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</si>
  <si>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</si>
  <si>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</si>
  <si>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</si>
  <si>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</si>
  <si>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</si>
  <si>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</si>
  <si>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</si>
  <si>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</si>
  <si>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</si>
  <si>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</si>
  <si>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</si>
  <si>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</si>
  <si>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</si>
  <si>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</si>
  <si>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</si>
  <si>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</si>
  <si>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</si>
  <si>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</si>
  <si>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</si>
  <si>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</si>
  <si>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</si>
  <si>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</si>
  <si>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</si>
  <si>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</si>
  <si>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</si>
  <si>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</si>
  <si>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</si>
  <si>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</si>
  <si>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</si>
  <si>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</si>
  <si>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</si>
  <si>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</si>
  <si>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</si>
  <si>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</si>
  <si>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</si>
  <si>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</si>
  <si>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</si>
  <si>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</si>
  <si>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</si>
  <si>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</si>
  <si>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</si>
  <si>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</si>
  <si>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</si>
  <si>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</si>
  <si>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</si>
  <si>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</si>
  <si>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</si>
  <si>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</si>
  <si>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</si>
  <si>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</si>
  <si>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</si>
  <si>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</si>
  <si>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</si>
  <si>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</si>
  <si>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</si>
  <si>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</si>
  <si>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</si>
  <si>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</si>
  <si>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</si>
  <si>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</si>
  <si>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</si>
  <si>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</si>
  <si>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</si>
  <si>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</si>
  <si>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</si>
  <si>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</si>
  <si>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</si>
  <si>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</si>
  <si>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</si>
  <si>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</si>
  <si>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</si>
  <si>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</si>
  <si>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</si>
  <si>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</si>
  <si>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</si>
  <si>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</si>
  <si>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</si>
  <si>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</si>
  <si>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</si>
  <si>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</si>
  <si>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</si>
  <si>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</si>
  <si>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</si>
  <si>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</si>
  <si>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</si>
  <si>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</si>
  <si>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</si>
  <si>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</si>
  <si>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</si>
  <si>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</si>
  <si>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</si>
  <si>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</si>
  <si>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</si>
  <si>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</si>
  <si>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</si>
  <si>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</si>
  <si>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</si>
  <si>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</si>
  <si>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</si>
  <si>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</si>
  <si>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</si>
  <si>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</si>
  <si>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</si>
  <si>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</si>
  <si>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</si>
  <si>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</si>
  <si>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</si>
  <si>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</si>
  <si>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</si>
  <si>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</si>
  <si>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</si>
  <si>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</si>
  <si>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</si>
  <si>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</si>
  <si>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</si>
  <si>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</si>
  <si>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</si>
  <si>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</si>
  <si>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</si>
  <si>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</si>
  <si>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</si>
  <si>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</si>
  <si>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</si>
  <si>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</si>
  <si>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</si>
  <si>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</si>
  <si>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</si>
  <si>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</si>
  <si>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</si>
  <si>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</si>
  <si>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</si>
  <si>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</si>
  <si>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</si>
  <si>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</si>
  <si>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</si>
  <si>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</si>
  <si>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</si>
  <si>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</si>
  <si>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</si>
  <si>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</si>
  <si>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</si>
  <si>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</si>
  <si>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</si>
  <si>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</si>
  <si>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</si>
  <si>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</si>
  <si>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</si>
  <si>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</si>
  <si>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</si>
  <si>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</si>
  <si>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</si>
  <si>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</si>
  <si>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</si>
  <si>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</si>
  <si>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</si>
  <si>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</si>
  <si>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</si>
  <si>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</si>
  <si>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</si>
  <si>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</si>
  <si>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</si>
  <si>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</si>
  <si>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</si>
  <si>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</si>
  <si>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</si>
  <si>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</si>
  <si>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</si>
  <si>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</si>
  <si>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</si>
  <si>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</si>
  <si>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</si>
  <si>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</si>
  <si>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</si>
  <si>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</si>
  <si>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</si>
  <si>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</si>
  <si>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</si>
  <si>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</si>
  <si>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</si>
  <si>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</si>
  <si>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</si>
  <si>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</si>
  <si>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</si>
  <si>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</si>
  <si>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</si>
  <si>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</si>
  <si>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</si>
  <si>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</si>
  <si>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</si>
  <si>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</si>
  <si>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</si>
  <si>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</si>
  <si>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</si>
  <si>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</si>
  <si>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</si>
  <si>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</si>
  <si>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</si>
  <si>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</si>
  <si>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</si>
  <si>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</si>
  <si>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</si>
  <si>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</si>
  <si>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</si>
  <si>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</si>
  <si>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</si>
  <si>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</si>
  <si>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</si>
  <si>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</si>
  <si>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</si>
  <si>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</si>
  <si>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</si>
  <si>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</si>
  <si>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</si>
  <si>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</si>
  <si>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</si>
  <si>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</si>
  <si>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</si>
  <si>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</si>
  <si>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</si>
  <si>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</si>
  <si>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</si>
  <si>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</si>
  <si>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</si>
  <si>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</si>
  <si>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</si>
  <si>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</si>
  <si>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</si>
  <si>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</si>
  <si>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</si>
  <si>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</si>
  <si>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</si>
  <si>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</si>
  <si>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</si>
  <si>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</si>
  <si>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</si>
  <si>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</si>
  <si>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</si>
  <si>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</si>
  <si>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</si>
  <si>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</si>
  <si>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</si>
  <si>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</si>
  <si>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</si>
  <si>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</si>
  <si>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</si>
  <si>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</si>
  <si>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</si>
  <si>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</si>
  <si>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</si>
  <si>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</si>
  <si>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</si>
  <si>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</si>
  <si>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</si>
  <si>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</si>
  <si>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</si>
  <si>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</si>
  <si>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</si>
  <si>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</si>
  <si>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</si>
  <si>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</si>
  <si>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</si>
  <si>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</si>
  <si>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</si>
  <si>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</si>
  <si>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</si>
  <si>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</si>
  <si>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</si>
  <si>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</si>
  <si>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</si>
  <si>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</si>
  <si>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</si>
  <si>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</si>
  <si>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</si>
  <si>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</si>
  <si>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</si>
  <si>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</si>
  <si>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</si>
  <si>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</si>
  <si>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</si>
  <si>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</si>
  <si>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</si>
  <si>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</si>
  <si>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</si>
  <si>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</si>
  <si>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</si>
  <si>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</si>
  <si>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</si>
  <si>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</si>
  <si>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</si>
  <si>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</si>
  <si>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</si>
  <si>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</si>
  <si>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</si>
  <si>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</si>
  <si>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</si>
  <si>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</si>
  <si>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</si>
  <si>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</si>
  <si>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</si>
  <si>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</si>
  <si>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</si>
  <si>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</si>
  <si>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</si>
  <si>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</si>
  <si>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</si>
  <si>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</si>
  <si>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</si>
  <si>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</si>
  <si>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</si>
  <si>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</si>
  <si>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</si>
  <si>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</si>
  <si>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</si>
  <si>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</si>
  <si>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</si>
  <si>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</si>
  <si>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</si>
  <si>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</si>
  <si>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</si>
  <si>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</si>
  <si>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</si>
  <si>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</si>
  <si>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</si>
  <si>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</si>
  <si>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</si>
  <si>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</si>
  <si>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</si>
  <si>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</si>
  <si>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</si>
  <si>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</si>
  <si>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</si>
  <si>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</si>
  <si>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</si>
  <si>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</si>
  <si>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</si>
  <si>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</si>
  <si>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</si>
  <si>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</si>
  <si>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</si>
  <si>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</si>
  <si>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</si>
  <si>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</si>
  <si>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</si>
  <si>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</si>
  <si>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</si>
  <si>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</si>
  <si>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</si>
  <si>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</si>
  <si>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</si>
  <si>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</si>
  <si>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</si>
  <si>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</si>
  <si>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</si>
  <si>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</si>
  <si>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</si>
  <si>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</si>
  <si>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</si>
  <si>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</si>
  <si>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</si>
  <si>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</si>
  <si>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</si>
  <si>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</si>
  <si>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</si>
  <si>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</si>
  <si>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</si>
  <si>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</si>
  <si>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</si>
  <si>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</si>
  <si>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</si>
  <si>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</si>
  <si>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</si>
  <si>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</si>
  <si>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</si>
  <si>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</si>
  <si>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</si>
  <si>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</si>
  <si>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</si>
  <si>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</si>
  <si>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</si>
  <si>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</si>
  <si>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</si>
  <si>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</si>
  <si>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</si>
  <si>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</si>
  <si>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</si>
  <si>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</si>
  <si>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</si>
  <si>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</si>
  <si>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</si>
  <si>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</si>
  <si>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</si>
  <si>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</si>
  <si>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</si>
  <si>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</si>
  <si>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</si>
  <si>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</si>
  <si>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</si>
  <si>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</si>
  <si>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</si>
  <si>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</si>
  <si>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</si>
  <si>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</si>
  <si>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</si>
  <si>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</si>
  <si>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</si>
  <si>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</si>
  <si>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</si>
  <si>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</si>
  <si>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</si>
  <si>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</si>
  <si>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</si>
  <si>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</si>
  <si>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</si>
  <si>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</si>
  <si>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</si>
  <si>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</si>
  <si>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</si>
  <si>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</si>
  <si>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</si>
  <si>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</si>
  <si>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</si>
  <si>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</si>
  <si>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</si>
  <si>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</si>
  <si>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</si>
  <si>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</si>
  <si>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</si>
  <si>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</si>
  <si>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</si>
  <si>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</si>
  <si>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</si>
  <si>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</si>
  <si>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</si>
  <si>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</si>
  <si>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</si>
  <si>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</si>
  <si>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</si>
  <si>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</si>
  <si>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</si>
  <si>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</si>
  <si>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</si>
  <si>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</si>
  <si>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</si>
  <si>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</si>
  <si>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</si>
  <si>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</si>
  <si>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</si>
  <si>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</si>
  <si>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</si>
  <si>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</si>
  <si>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</si>
  <si>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</si>
  <si>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</si>
  <si>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</si>
  <si>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</si>
  <si>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</si>
  <si>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</si>
  <si>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</si>
  <si>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</si>
  <si>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</si>
  <si>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</si>
  <si>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</si>
  <si>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</si>
  <si>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</si>
  <si>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</si>
  <si>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</si>
  <si>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</si>
  <si>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</si>
  <si>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</si>
  <si>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</si>
  <si>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</si>
  <si>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</si>
  <si>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</si>
  <si>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</si>
  <si>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</si>
  <si>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</si>
  <si>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</si>
  <si>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</si>
  <si>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</si>
  <si>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</si>
  <si>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</si>
  <si>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</si>
  <si>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</si>
  <si>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</si>
  <si>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</si>
  <si>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</si>
  <si>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</si>
  <si>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</si>
  <si>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</si>
  <si>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</si>
  <si>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</si>
  <si>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</si>
  <si>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</si>
  <si>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</si>
  <si>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</si>
  <si>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</si>
  <si>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</si>
  <si>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</si>
  <si>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</si>
  <si>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</si>
  <si>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</si>
  <si>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</si>
  <si>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</si>
  <si>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</si>
  <si>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</si>
  <si>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</si>
  <si>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</si>
  <si>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</si>
  <si>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</si>
  <si>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</si>
  <si>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</si>
  <si>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</si>
  <si>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</si>
  <si>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</si>
  <si>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</si>
  <si>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</si>
  <si>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</si>
  <si>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</si>
  <si>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</si>
  <si>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</si>
  <si>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</si>
  <si>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</si>
  <si>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</si>
  <si>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</si>
  <si>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</si>
  <si>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</si>
  <si>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</si>
  <si>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</si>
  <si>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</si>
  <si>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</si>
  <si>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</si>
  <si>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</si>
  <si>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</si>
  <si>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</si>
  <si>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</si>
  <si>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</si>
  <si>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</si>
  <si>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</si>
  <si>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</si>
  <si>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</si>
  <si>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</si>
  <si>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</si>
  <si>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</si>
  <si>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</si>
  <si>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</si>
  <si>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</si>
  <si>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</si>
  <si>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</si>
  <si>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</si>
  <si>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</si>
  <si>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</si>
  <si>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</si>
  <si>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</si>
  <si>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</si>
  <si>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</si>
  <si>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</si>
  <si>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</si>
  <si>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</si>
  <si>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</si>
  <si>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</si>
  <si>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</si>
  <si>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</si>
  <si>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</si>
  <si>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</si>
  <si>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</si>
  <si>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</si>
  <si>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</si>
  <si>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</si>
  <si>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</si>
  <si>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</si>
  <si>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</si>
  <si>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</si>
  <si>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</si>
  <si>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</si>
  <si>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</si>
  <si>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</si>
  <si>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</si>
  <si>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</si>
  <si>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</si>
  <si>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</si>
  <si>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</si>
  <si>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</si>
  <si>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</si>
  <si>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</si>
  <si>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</si>
  <si>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</si>
  <si>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</si>
  <si>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</si>
  <si>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</si>
  <si>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</si>
  <si>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</si>
  <si>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</si>
  <si>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</si>
  <si>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</si>
  <si>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</si>
  <si>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</si>
  <si>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</si>
  <si>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</si>
  <si>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</si>
  <si>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</si>
  <si>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</si>
  <si>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</si>
  <si>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</si>
  <si>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</si>
  <si>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</si>
  <si>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</si>
  <si>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</si>
  <si>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</si>
  <si>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</si>
  <si>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</si>
  <si>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</si>
  <si>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</si>
  <si>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</si>
  <si>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</si>
  <si>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</si>
  <si>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</si>
  <si>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</si>
  <si>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</si>
  <si>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</si>
  <si>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</si>
  <si>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</si>
  <si>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</si>
  <si>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</si>
  <si>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</si>
  <si>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</si>
  <si>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</si>
  <si>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</si>
  <si>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</si>
  <si>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</si>
  <si>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</si>
  <si>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</si>
  <si>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</si>
  <si>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</si>
  <si>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</si>
  <si>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</si>
  <si>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</si>
  <si>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</si>
  <si>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</si>
  <si>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</si>
  <si>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</si>
  <si>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</si>
  <si>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</si>
  <si>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</si>
  <si>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</si>
  <si>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</si>
  <si>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</si>
  <si>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</si>
  <si>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</si>
  <si>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</si>
  <si>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</si>
  <si>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</si>
  <si>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</si>
  <si>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</si>
  <si>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</si>
  <si>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</si>
  <si>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</si>
  <si>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</si>
  <si>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</si>
  <si>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</si>
  <si>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</si>
  <si>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</si>
  <si>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</si>
  <si>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</si>
  <si>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</si>
  <si>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</si>
  <si>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</si>
  <si>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</si>
  <si>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</si>
  <si>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</si>
  <si>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</si>
  <si>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</si>
  <si>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</si>
  <si>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</si>
  <si>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</si>
  <si>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</si>
  <si>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</si>
  <si>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</si>
  <si>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</si>
  <si>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</si>
  <si>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</si>
  <si>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</si>
  <si>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</si>
  <si>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</si>
  <si>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</si>
  <si>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</si>
  <si>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</si>
  <si>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</si>
  <si>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</si>
  <si>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</si>
  <si>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</si>
  <si>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</si>
  <si>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</si>
  <si>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</si>
  <si>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</si>
  <si>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</si>
  <si>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</si>
  <si>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</si>
  <si>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</si>
  <si>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</si>
  <si>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</si>
  <si>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</si>
  <si>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</si>
  <si>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</si>
  <si>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</si>
  <si>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</si>
  <si>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</si>
  <si>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</si>
  <si>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</si>
  <si>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</si>
  <si>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</si>
  <si>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</si>
  <si>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</si>
  <si>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</si>
  <si>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</si>
  <si>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</si>
  <si>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</si>
  <si>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</si>
  <si>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</si>
  <si>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</si>
  <si>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</si>
  <si>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</si>
  <si>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</si>
  <si>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</si>
  <si>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</si>
  <si>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</si>
  <si>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</si>
  <si>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</si>
  <si>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</si>
  <si>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</si>
  <si>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</si>
  <si>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</si>
  <si>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</si>
  <si>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</si>
  <si>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</si>
  <si>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</si>
  <si>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</si>
  <si>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</si>
  <si>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</si>
  <si>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</si>
  <si>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</si>
  <si>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</si>
  <si>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</si>
  <si>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</si>
  <si>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</si>
  <si>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</si>
  <si>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</si>
  <si>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</si>
  <si>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</si>
  <si>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</si>
  <si>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</si>
  <si>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</si>
  <si>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</si>
  <si>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</si>
  <si>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</si>
  <si>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</si>
  <si>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</si>
  <si>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</si>
  <si>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</si>
  <si>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</si>
  <si>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</si>
  <si>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</si>
  <si>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</si>
  <si>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</si>
  <si>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</si>
  <si>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</si>
  <si>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</si>
  <si>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</si>
  <si>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</si>
  <si>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</si>
  <si>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</si>
  <si>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</si>
  <si>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</si>
  <si>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</si>
  <si>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</si>
  <si>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</si>
  <si>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</si>
  <si>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</si>
  <si>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</si>
  <si>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</si>
  <si>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</si>
  <si>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</si>
  <si>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</si>
  <si>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</si>
  <si>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</si>
  <si>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</si>
  <si>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</si>
  <si>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</si>
  <si>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</si>
  <si>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</si>
  <si>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</si>
  <si>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</si>
  <si>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</si>
  <si>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</si>
  <si>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</si>
  <si>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</si>
  <si>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</si>
  <si>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</si>
  <si>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</si>
  <si>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</si>
  <si>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</si>
  <si>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</si>
  <si>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</si>
  <si>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</si>
  <si>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</si>
  <si>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</si>
  <si>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</si>
  <si>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</si>
  <si>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</si>
  <si>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</si>
  <si>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</si>
  <si>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</si>
  <si>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</si>
  <si>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</si>
  <si>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</si>
  <si>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</si>
  <si>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</si>
  <si>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</si>
  <si>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</si>
  <si>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</si>
  <si>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</si>
  <si>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</si>
  <si>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</si>
  <si>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</si>
  <si>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</si>
  <si>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</si>
  <si>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</si>
  <si>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</si>
  <si>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</si>
  <si>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</si>
  <si>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</si>
  <si>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</si>
  <si>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</si>
  <si>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</si>
  <si>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</si>
  <si>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</si>
  <si>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</si>
  <si>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</si>
  <si>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</si>
  <si>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</si>
  <si>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</si>
  <si>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</si>
  <si>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</si>
  <si>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</si>
  <si>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</si>
  <si>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</si>
  <si>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</si>
  <si>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</si>
  <si>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</si>
  <si>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</si>
  <si>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</si>
  <si>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</si>
  <si>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</si>
  <si>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</si>
  <si>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</si>
  <si>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</si>
  <si>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</si>
  <si>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</si>
  <si>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</si>
  <si>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</si>
  <si>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</si>
  <si>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</si>
  <si>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</si>
  <si>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</si>
  <si>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</si>
  <si>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</si>
  <si>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</si>
  <si>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</si>
  <si>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</si>
  <si>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</si>
  <si>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</si>
  <si>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</si>
  <si>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</si>
  <si>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</si>
  <si>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</si>
  <si>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</si>
  <si>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</si>
  <si>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</si>
  <si>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</si>
  <si>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</si>
  <si>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</si>
  <si>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</si>
  <si>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</si>
  <si>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</si>
  <si>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</si>
  <si>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</si>
  <si>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</si>
  <si>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</si>
  <si>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</si>
  <si>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</si>
  <si>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</si>
  <si>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</si>
  <si>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</si>
  <si>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</si>
  <si>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</si>
  <si>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</si>
  <si>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</si>
  <si>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</si>
  <si>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</si>
  <si>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</si>
  <si>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</si>
  <si>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</si>
  <si>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</si>
  <si>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</si>
  <si>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</si>
  <si>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</si>
  <si>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</si>
  <si>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</si>
  <si>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</si>
  <si>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</si>
  <si>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</si>
  <si>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</si>
  <si>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</si>
  <si>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</si>
  <si>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</si>
  <si>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</si>
  <si>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</si>
  <si>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</si>
  <si>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</si>
  <si>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</si>
  <si>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</si>
  <si>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</si>
  <si>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</si>
  <si>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</si>
  <si>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</si>
  <si>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</si>
  <si>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</si>
  <si>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</si>
  <si>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</si>
  <si>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</si>
  <si>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</si>
  <si>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</si>
  <si>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</si>
  <si>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</si>
  <si>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</si>
  <si>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</si>
  <si>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</si>
  <si>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</si>
  <si>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</si>
  <si>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</si>
  <si>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</si>
  <si>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</si>
  <si>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</si>
  <si>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</si>
  <si>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</si>
  <si>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</si>
  <si>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</si>
  <si>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</si>
  <si>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</si>
  <si>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</si>
  <si>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</si>
  <si>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</si>
  <si>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</si>
  <si>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</si>
  <si>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</si>
  <si>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</si>
  <si>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</si>
  <si>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</si>
  <si>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</si>
  <si>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</si>
  <si>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</si>
  <si>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</si>
  <si>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</si>
  <si>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</si>
  <si>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</si>
  <si>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</si>
  <si>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</si>
  <si>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</si>
  <si>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</si>
  <si>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</si>
  <si>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</si>
  <si>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</si>
  <si>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</si>
  <si>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</si>
  <si>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</si>
  <si>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</si>
  <si>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</si>
  <si>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</si>
  <si>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</si>
  <si>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</si>
  <si>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</si>
  <si>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</si>
  <si>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</si>
  <si>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</si>
  <si>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</si>
  <si>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</si>
  <si>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</si>
  <si>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</si>
  <si>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</si>
  <si>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</si>
  <si>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</si>
  <si>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</si>
  <si>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</si>
  <si>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</si>
  <si>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</si>
  <si>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</si>
  <si>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</si>
  <si>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</si>
  <si>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</si>
  <si>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</si>
  <si>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</si>
  <si>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</si>
  <si>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</si>
  <si>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</si>
  <si>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</si>
  <si>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</si>
  <si>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</si>
  <si>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</si>
  <si>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</si>
  <si>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</si>
  <si>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</si>
  <si>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</si>
  <si>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</si>
  <si>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</si>
  <si>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</si>
  <si>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</si>
  <si>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</si>
  <si>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</si>
  <si>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</si>
  <si>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</si>
  <si>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</si>
  <si>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</si>
  <si>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</si>
  <si>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</si>
  <si>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</si>
  <si>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</si>
  <si>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</si>
  <si>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</si>
  <si>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</si>
  <si>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</si>
  <si>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</si>
  <si>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</si>
  <si>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</si>
  <si>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</si>
  <si>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</si>
  <si>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</si>
  <si>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</si>
  <si>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</si>
  <si>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</si>
  <si>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</si>
  <si>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</si>
  <si>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</si>
  <si>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</si>
  <si>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</si>
  <si>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</si>
  <si>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</si>
  <si>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</si>
  <si>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</si>
  <si>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</si>
  <si>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</si>
  <si>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</si>
  <si>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</si>
  <si>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</si>
  <si>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</si>
  <si>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</si>
  <si>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</si>
  <si>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</si>
  <si>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</si>
  <si>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</si>
  <si>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</si>
  <si>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</si>
  <si>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</si>
  <si>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</si>
  <si>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</si>
  <si>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</si>
  <si>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</si>
  <si>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</si>
  <si>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</si>
  <si>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</si>
  <si>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</si>
  <si>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</si>
  <si>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</si>
  <si>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</si>
  <si>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</si>
  <si>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</si>
  <si>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</si>
  <si>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</si>
  <si>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</si>
  <si>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</si>
  <si>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</si>
  <si>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</si>
  <si>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</si>
  <si>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</si>
  <si>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</si>
  <si>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</si>
  <si>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</si>
  <si>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</si>
  <si>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</si>
  <si>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</si>
  <si>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</si>
  <si>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</si>
  <si>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</si>
  <si>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</si>
  <si>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</si>
  <si>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</si>
  <si>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</si>
  <si>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</si>
  <si>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</si>
  <si>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</si>
  <si>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</si>
  <si>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</si>
  <si>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</si>
  <si>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</si>
  <si>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</si>
  <si>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</si>
  <si>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</si>
  <si>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</si>
  <si>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</si>
  <si>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</si>
  <si>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</si>
  <si>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</si>
  <si>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</si>
  <si>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</si>
  <si>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</si>
  <si>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</si>
  <si>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</si>
  <si>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</si>
  <si>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</si>
  <si>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</si>
  <si>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</si>
  <si>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</si>
  <si>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</si>
  <si>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</si>
  <si>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</si>
  <si>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</si>
  <si>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</si>
  <si>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</si>
  <si>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</si>
  <si>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</si>
  <si>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</si>
  <si>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</si>
  <si>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</si>
  <si>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</si>
  <si>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</si>
  <si>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</si>
  <si>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</si>
  <si>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</si>
  <si>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</si>
  <si>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</si>
  <si>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</si>
  <si>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</si>
  <si>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</si>
  <si>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</si>
  <si>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</si>
  <si>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</si>
  <si>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</si>
  <si>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</si>
  <si>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</si>
  <si>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</si>
  <si>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</si>
  <si>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</si>
  <si>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</si>
  <si>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</si>
  <si>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</si>
  <si>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</si>
  <si>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</si>
  <si>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</si>
  <si>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</si>
  <si>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</si>
  <si>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</si>
  <si>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</si>
  <si>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</si>
  <si>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</si>
  <si>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</si>
  <si>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</si>
  <si>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</si>
  <si>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</si>
  <si>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</si>
  <si>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</si>
  <si>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</si>
  <si>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</si>
  <si>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</si>
  <si>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</si>
  <si>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</si>
  <si>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</si>
  <si>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</si>
  <si>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</si>
  <si>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</si>
  <si>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</si>
  <si>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</si>
  <si>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</si>
  <si>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</si>
  <si>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</si>
  <si>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</si>
  <si>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</si>
  <si>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</si>
  <si>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</si>
  <si>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</si>
  <si>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</si>
  <si>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</si>
  <si>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</si>
  <si>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</si>
  <si>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</si>
  <si>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</si>
  <si>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</si>
  <si>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</si>
  <si>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</si>
  <si>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</si>
  <si>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</si>
  <si>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</si>
  <si>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</si>
  <si>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</si>
  <si>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</si>
  <si>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</si>
  <si>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</si>
  <si>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</si>
  <si>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</si>
  <si>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</si>
  <si>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</si>
  <si>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</si>
  <si>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</si>
  <si>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</si>
  <si>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</si>
  <si>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</si>
  <si>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</si>
  <si>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</si>
  <si>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</si>
  <si>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</si>
  <si>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</si>
  <si>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</si>
  <si>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</si>
  <si>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</si>
  <si>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</si>
  <si>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</si>
  <si>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</si>
  <si>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</si>
  <si>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</si>
  <si>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</si>
  <si>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</si>
  <si>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</si>
  <si>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</si>
  <si>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</si>
  <si>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</si>
  <si>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</si>
  <si>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</si>
  <si>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</si>
  <si>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</si>
  <si>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</si>
  <si>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</si>
  <si>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</si>
  <si>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</si>
  <si>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</si>
  <si>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</si>
  <si>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</si>
  <si>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</si>
  <si>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</si>
  <si>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</si>
  <si>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</si>
  <si>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</si>
  <si>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</si>
  <si>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</si>
  <si>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</si>
  <si>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</si>
  <si>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</si>
  <si>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</si>
  <si>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</si>
  <si>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</si>
  <si>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</si>
  <si>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</si>
  <si>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</si>
  <si>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</si>
  <si>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</si>
  <si>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</si>
  <si>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</si>
  <si>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</si>
  <si>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</si>
  <si>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</si>
  <si>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</si>
  <si>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</si>
  <si>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</si>
  <si>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</si>
  <si>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</si>
  <si>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</si>
  <si>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</si>
  <si>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</si>
  <si>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</si>
  <si>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</si>
  <si>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</si>
  <si>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</si>
  <si>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</si>
  <si>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</si>
  <si>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</si>
  <si>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</si>
  <si>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</si>
  <si>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</si>
  <si>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</si>
  <si>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</si>
  <si>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</si>
  <si>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</si>
  <si>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</si>
  <si>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</si>
  <si>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</si>
  <si>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</si>
  <si>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</si>
  <si>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</si>
  <si>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</si>
  <si>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</si>
  <si>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</si>
  <si>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</si>
  <si>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</si>
  <si>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</si>
  <si>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</si>
  <si>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</si>
  <si>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</si>
  <si>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</si>
  <si>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</si>
  <si>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</si>
  <si>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</si>
  <si>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</si>
  <si>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</si>
  <si>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</si>
  <si>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</si>
  <si>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</si>
  <si>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</si>
  <si>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</si>
  <si>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</si>
  <si>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</si>
  <si>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</si>
  <si>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</si>
  <si>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</si>
  <si>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</si>
  <si>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</si>
  <si>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</si>
  <si>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</si>
  <si>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</si>
  <si>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</si>
  <si>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</si>
  <si>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</si>
  <si>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</si>
  <si>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</si>
  <si>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</si>
  <si>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</si>
  <si>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</si>
  <si>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</si>
  <si>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</si>
  <si>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</si>
  <si>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</si>
  <si>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</si>
  <si>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</si>
  <si>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</si>
  <si>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</si>
  <si>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</si>
  <si>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</si>
  <si>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</si>
  <si>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</si>
  <si>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</si>
  <si>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</si>
  <si>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</si>
  <si>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</si>
  <si>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</si>
  <si>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</si>
  <si>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</si>
  <si>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</si>
  <si>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</si>
  <si>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</si>
  <si>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</si>
  <si>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</si>
  <si>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</si>
  <si>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</si>
  <si>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</si>
  <si>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</si>
  <si>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</si>
  <si>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</si>
  <si>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</si>
  <si>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</si>
  <si>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</si>
  <si>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</si>
  <si>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</si>
  <si>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</si>
  <si>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</si>
  <si>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</si>
  <si>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</si>
  <si>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</si>
  <si>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</si>
  <si>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</si>
  <si>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</si>
  <si>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</si>
  <si>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</si>
  <si>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</si>
  <si>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</si>
  <si>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</si>
  <si>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</si>
  <si>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</si>
  <si>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</si>
  <si>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</si>
  <si>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</si>
  <si>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</si>
  <si>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</si>
  <si>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</si>
  <si>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</si>
  <si>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</si>
  <si>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</si>
  <si>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</si>
  <si>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</si>
  <si>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</si>
  <si>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</si>
  <si>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</si>
  <si>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</si>
  <si>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</si>
  <si>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</si>
  <si>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</si>
  <si>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</si>
  <si>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</si>
  <si>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</si>
  <si>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</si>
  <si>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</si>
  <si>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</si>
  <si>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</si>
  <si>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</si>
  <si>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</si>
  <si>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</si>
  <si>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</si>
  <si>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</si>
  <si>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</si>
  <si>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</si>
  <si>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</si>
  <si>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</si>
  <si>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</si>
  <si>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</si>
  <si>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</si>
  <si>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</si>
  <si>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</si>
  <si>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</si>
  <si>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</si>
  <si>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</si>
  <si>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</si>
  <si>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</si>
  <si>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</si>
  <si>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</si>
  <si>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</si>
  <si>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</si>
  <si>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</si>
  <si>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</si>
  <si>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</si>
  <si>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</si>
  <si>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</si>
  <si>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</si>
  <si>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</si>
  <si>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</si>
  <si>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</si>
  <si>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</si>
  <si>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</si>
  <si>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</si>
  <si>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</si>
  <si>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</si>
  <si>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</si>
  <si>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</si>
  <si>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</si>
  <si>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</si>
  <si>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</si>
  <si>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</si>
  <si>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</si>
  <si>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</si>
  <si>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</si>
  <si>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</si>
  <si>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</si>
  <si>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</si>
  <si>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</si>
  <si>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</si>
  <si>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</si>
  <si>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</si>
  <si>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</si>
  <si>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</si>
  <si>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</si>
  <si>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</si>
  <si>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</si>
  <si>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</si>
  <si>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</si>
  <si>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</si>
  <si>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</si>
  <si>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</si>
  <si>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</si>
  <si>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</si>
  <si>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</si>
  <si>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</si>
  <si>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</si>
  <si>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</si>
  <si>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</si>
  <si>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</si>
  <si>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</si>
  <si>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</si>
  <si>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</si>
  <si>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</si>
  <si>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</si>
  <si>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</si>
  <si>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</si>
  <si>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</si>
  <si>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</si>
  <si>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</si>
  <si>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</si>
  <si>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</si>
  <si>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</si>
  <si>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</si>
  <si>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</si>
  <si>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</si>
  <si>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</si>
  <si>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</si>
  <si>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</si>
  <si>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</si>
  <si>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</si>
  <si>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</si>
  <si>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</si>
  <si>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</si>
  <si>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</si>
  <si>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</si>
  <si>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</si>
  <si>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</si>
  <si>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</si>
  <si>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</si>
  <si>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</si>
  <si>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</si>
  <si>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</si>
  <si>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</si>
  <si>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</si>
  <si>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</si>
  <si>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</si>
  <si>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</si>
  <si>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</si>
  <si>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</si>
  <si>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</si>
  <si>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</si>
  <si>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</si>
  <si>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</si>
  <si>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</si>
  <si>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</si>
  <si>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</si>
  <si>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</si>
  <si>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</si>
  <si>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</si>
  <si>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</si>
  <si>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</si>
  <si>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</si>
  <si>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</si>
  <si>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</si>
  <si>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</si>
  <si>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</si>
  <si>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</si>
  <si>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</si>
  <si>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</si>
  <si>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</si>
  <si>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</si>
  <si>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</si>
  <si>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</si>
  <si>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</si>
  <si>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</si>
  <si>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</si>
  <si>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</si>
  <si>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</si>
  <si>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</si>
  <si>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</si>
  <si>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</si>
  <si>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</si>
  <si>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</si>
  <si>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</si>
  <si>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</si>
  <si>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</si>
  <si>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</si>
  <si>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</si>
  <si>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</si>
  <si>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</si>
  <si>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</si>
  <si>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</si>
  <si>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</si>
  <si>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</si>
  <si>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</si>
  <si>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</si>
  <si>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</si>
  <si>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</si>
  <si>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</si>
  <si>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</si>
  <si>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</si>
  <si>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</si>
  <si>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</si>
  <si>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</si>
  <si>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</si>
  <si>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</si>
  <si>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</si>
  <si>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</si>
  <si>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</si>
  <si>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</si>
  <si>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</si>
  <si>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</si>
  <si>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</si>
  <si>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</si>
  <si>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</si>
  <si>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</si>
  <si>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</si>
  <si>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</si>
  <si>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</si>
  <si>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</si>
  <si>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</si>
  <si>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</si>
  <si>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</si>
  <si>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</si>
  <si>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</si>
  <si>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</si>
  <si>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</si>
  <si>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</si>
  <si>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</si>
  <si>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</si>
  <si>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</si>
  <si>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</si>
  <si>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</si>
  <si>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</si>
  <si>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</si>
  <si>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</si>
  <si>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</si>
  <si>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</si>
  <si>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</si>
  <si>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</si>
  <si>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</si>
  <si>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</si>
  <si>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</si>
  <si>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</si>
  <si>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</si>
  <si>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</si>
  <si>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</si>
  <si>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</si>
  <si>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</si>
  <si>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</si>
  <si>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</si>
  <si>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</si>
  <si>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</si>
  <si>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</si>
  <si>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</si>
  <si>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</si>
  <si>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</si>
  <si>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</si>
  <si>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</si>
  <si>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</si>
  <si>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</si>
  <si>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</si>
  <si>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</si>
  <si>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</si>
  <si>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</si>
  <si>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</si>
  <si>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</si>
  <si>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</si>
  <si>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</si>
  <si>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</si>
  <si>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</si>
  <si>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</si>
  <si>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</si>
  <si>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</si>
  <si>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</si>
  <si>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</si>
  <si>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</si>
  <si>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</si>
  <si>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</si>
  <si>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</si>
  <si>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</si>
  <si>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</si>
  <si>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</si>
  <si>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</si>
  <si>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</si>
  <si>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</si>
  <si>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</si>
  <si>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</si>
  <si>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</si>
  <si>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</si>
  <si>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</si>
  <si>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</si>
  <si>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</si>
  <si>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</si>
  <si>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</si>
  <si>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</si>
  <si>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</si>
  <si>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</si>
  <si>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</si>
  <si>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</si>
  <si>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</si>
  <si>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</si>
  <si>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</si>
  <si>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</si>
  <si>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</si>
  <si>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</si>
  <si>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</si>
  <si>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</si>
  <si>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</si>
  <si>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</si>
  <si>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</si>
  <si>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</si>
  <si>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</si>
  <si>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</si>
  <si>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</si>
  <si>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</si>
  <si>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</si>
  <si>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</si>
  <si>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</si>
  <si>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</si>
  <si>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</si>
  <si>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</si>
  <si>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</si>
  <si>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</si>
  <si>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</si>
  <si>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</si>
  <si>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</si>
  <si>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</si>
  <si>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</si>
  <si>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</si>
  <si>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</si>
  <si>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</si>
  <si>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</si>
  <si>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</si>
  <si>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</si>
  <si>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</si>
  <si>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</si>
  <si>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</si>
  <si>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</si>
  <si>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</si>
  <si>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</si>
  <si>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</si>
  <si>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</si>
  <si>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</si>
  <si>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</si>
  <si>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</si>
  <si>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</si>
  <si>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</si>
  <si>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</si>
  <si>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</si>
  <si>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</si>
  <si>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</si>
  <si>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</si>
  <si>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</si>
  <si>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</si>
  <si>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</si>
  <si>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</si>
  <si>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</si>
  <si>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</si>
  <si>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</si>
  <si>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</si>
  <si>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</si>
  <si>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</si>
  <si>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</si>
  <si>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</si>
  <si>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</si>
  <si>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</si>
  <si>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</si>
  <si>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</si>
  <si>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</si>
  <si>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</si>
  <si>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</si>
  <si>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</si>
  <si>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</si>
  <si>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</si>
  <si>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</si>
  <si>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</si>
  <si>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</si>
  <si>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</si>
  <si>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</si>
  <si>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</si>
  <si>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</si>
  <si>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</si>
  <si>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</si>
  <si>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</si>
  <si>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</si>
  <si>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</si>
  <si>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</si>
  <si>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</si>
  <si>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</si>
  <si>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</si>
  <si>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</si>
  <si>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</si>
  <si>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</si>
  <si>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</si>
  <si>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</si>
  <si>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</si>
  <si>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</si>
  <si>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</si>
  <si>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</si>
  <si>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</si>
  <si>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</si>
  <si>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</si>
  <si>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</si>
  <si>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</si>
  <si>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</si>
  <si>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</si>
  <si>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</si>
  <si>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</si>
  <si>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</si>
  <si>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</si>
  <si>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</si>
  <si>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</si>
  <si>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</si>
  <si>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</si>
  <si>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</si>
  <si>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</si>
  <si>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</si>
  <si>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</si>
  <si>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</si>
  <si>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</si>
  <si>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</si>
  <si>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</si>
  <si>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</si>
  <si>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</si>
  <si>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</si>
  <si>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</si>
  <si>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</si>
  <si>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</si>
  <si>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</si>
  <si>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</si>
  <si>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</si>
  <si>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</si>
  <si>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</si>
  <si>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</si>
  <si>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</si>
  <si>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</si>
  <si>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</si>
  <si>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</si>
  <si>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</si>
  <si>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</si>
  <si>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</si>
  <si>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</si>
  <si>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</si>
  <si>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</si>
  <si>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</si>
  <si>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</si>
  <si>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</si>
  <si>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</si>
  <si>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</si>
  <si>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</si>
  <si>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</si>
  <si>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</si>
  <si>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</si>
  <si>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</si>
  <si>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</si>
  <si>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</si>
  <si>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</si>
  <si>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</si>
  <si>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</si>
  <si>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</si>
  <si>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</si>
  <si>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</si>
  <si>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</si>
  <si>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</si>
  <si>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</si>
  <si>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</si>
  <si>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</si>
  <si>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</si>
  <si>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</si>
  <si>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</si>
  <si>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</si>
  <si>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</si>
  <si>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</si>
  <si>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</si>
  <si>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</si>
  <si>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</si>
  <si>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</si>
  <si>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</si>
  <si>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</si>
  <si>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</si>
  <si>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</si>
  <si>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</si>
  <si>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</si>
  <si>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</si>
  <si>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</si>
  <si>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</si>
  <si>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</si>
  <si>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</si>
  <si>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</si>
  <si>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</si>
  <si>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</si>
  <si>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</si>
  <si>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</si>
  <si>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</si>
  <si>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</si>
  <si>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</si>
  <si>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</si>
  <si>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</si>
  <si>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</si>
  <si>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</si>
  <si>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</si>
  <si>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</si>
  <si>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</si>
  <si>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</si>
  <si>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</si>
  <si>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</si>
  <si>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</si>
  <si>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</si>
  <si>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</si>
  <si>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</si>
  <si>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</si>
  <si>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</si>
  <si>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</si>
  <si>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</si>
  <si>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</si>
  <si>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</si>
  <si>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</si>
  <si>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</si>
  <si>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</si>
  <si>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</si>
  <si>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</si>
  <si>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</si>
  <si>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</si>
  <si>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</si>
  <si>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</si>
  <si>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</si>
  <si>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</si>
  <si>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</si>
  <si>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</si>
  <si>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</si>
  <si>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</si>
  <si>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</si>
  <si>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</si>
  <si>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</si>
  <si>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</si>
  <si>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</si>
  <si>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</si>
  <si>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</si>
  <si>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</si>
  <si>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</si>
  <si>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</si>
  <si>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</si>
  <si>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</si>
  <si>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</si>
  <si>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</si>
  <si>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</si>
  <si>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</si>
  <si>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</si>
  <si>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</si>
  <si>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</si>
  <si>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</si>
  <si>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</si>
  <si>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</si>
  <si>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</si>
  <si>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</si>
  <si>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</si>
  <si>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</si>
  <si>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</si>
  <si>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</si>
  <si>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</si>
  <si>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</si>
  <si>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</si>
  <si>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</si>
  <si>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</si>
  <si>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</si>
  <si>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</si>
  <si>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</si>
  <si>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</si>
  <si>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</si>
  <si>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</si>
  <si>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</si>
  <si>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</si>
  <si>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</si>
  <si>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</si>
  <si>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</si>
  <si>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</si>
  <si>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</si>
  <si>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</si>
  <si>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</si>
  <si>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</si>
  <si>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</si>
  <si>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</si>
  <si>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</si>
  <si>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</si>
  <si>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</si>
  <si>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</si>
  <si>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</si>
  <si>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</si>
  <si>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</si>
  <si>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</si>
  <si>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</si>
  <si>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</si>
  <si>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</si>
  <si>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</si>
  <si>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</si>
  <si>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</si>
  <si>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</si>
  <si>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</si>
  <si>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</si>
  <si>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</si>
  <si>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</si>
  <si>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</si>
  <si>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</si>
  <si>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</si>
  <si>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</si>
  <si>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</si>
  <si>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</si>
  <si>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</si>
  <si>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</si>
  <si>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</si>
  <si>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</si>
  <si>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</si>
  <si>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</si>
  <si>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</si>
  <si>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</si>
  <si>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</si>
  <si>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</si>
  <si>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</si>
  <si>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</si>
  <si>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</si>
  <si>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</si>
  <si>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</si>
  <si>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</si>
  <si>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</si>
  <si>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</si>
  <si>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</si>
  <si>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</si>
  <si>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</si>
  <si>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</si>
  <si>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</si>
  <si>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</si>
  <si>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</si>
  <si>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</si>
  <si>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</si>
  <si>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</si>
  <si>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</si>
  <si>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</si>
  <si>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</si>
  <si>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</si>
  <si>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</si>
  <si>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</si>
  <si>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</si>
  <si>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</si>
  <si>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</si>
  <si>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</si>
  <si>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</si>
  <si>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</si>
  <si>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</si>
  <si>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</si>
  <si>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</si>
  <si>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</si>
  <si>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</si>
  <si>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</si>
  <si>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</si>
  <si>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</si>
  <si>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</si>
  <si>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</si>
  <si>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</si>
  <si>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</si>
  <si>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</si>
  <si>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</si>
  <si>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</si>
  <si>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</si>
  <si>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</si>
  <si>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</si>
  <si>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</si>
  <si>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</si>
  <si>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</si>
  <si>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</si>
  <si>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</si>
  <si>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</si>
  <si>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</si>
  <si>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</si>
  <si>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</si>
  <si>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</si>
  <si>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</si>
  <si>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</si>
  <si>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</si>
  <si>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</si>
  <si>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</si>
  <si>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</si>
  <si>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</si>
  <si>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</si>
  <si>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</si>
  <si>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</si>
  <si>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</si>
  <si>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</si>
  <si>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</si>
  <si>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</si>
  <si>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</si>
  <si>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</si>
  <si>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</si>
  <si>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</si>
  <si>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</si>
  <si>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</si>
  <si>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</si>
  <si>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</si>
  <si>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</si>
  <si>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</si>
  <si>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</si>
  <si>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</si>
  <si>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</si>
  <si>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</si>
  <si>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</si>
  <si>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</si>
  <si>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</si>
  <si>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</si>
  <si>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</si>
  <si>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</si>
  <si>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</si>
  <si>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</si>
  <si>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</si>
  <si>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</si>
  <si>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</si>
  <si>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</si>
  <si>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</si>
  <si>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</si>
  <si>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</si>
  <si>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</si>
  <si>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</si>
  <si>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</si>
  <si>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</si>
  <si>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</si>
  <si>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</si>
  <si>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</si>
  <si>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</si>
  <si>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</si>
  <si>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</si>
  <si>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</si>
  <si>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</si>
  <si>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</si>
  <si>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</si>
  <si>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</si>
  <si>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</si>
  <si>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</si>
  <si>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</si>
  <si>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</si>
  <si>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</si>
  <si>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</si>
  <si>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</si>
  <si>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</si>
  <si>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</si>
  <si>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</si>
  <si>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</si>
  <si>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</si>
  <si>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</si>
  <si>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</si>
  <si>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</si>
  <si>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</si>
  <si>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</si>
  <si>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</si>
  <si>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</si>
  <si>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</si>
  <si>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</si>
  <si>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</si>
  <si>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</si>
  <si>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</si>
  <si>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</si>
  <si>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</si>
  <si>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</si>
  <si>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</si>
  <si>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</si>
  <si>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</si>
  <si>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</si>
  <si>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</si>
  <si>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</si>
  <si>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</si>
  <si>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</si>
  <si>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</si>
  <si>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</si>
  <si>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</si>
  <si>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</si>
  <si>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</si>
  <si>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</si>
  <si>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</si>
  <si>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</si>
  <si>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</si>
  <si>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</si>
  <si>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</si>
  <si>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</si>
  <si>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</si>
  <si>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</si>
  <si>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</si>
  <si>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</si>
  <si>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</si>
  <si>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</si>
  <si>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</si>
  <si>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</si>
  <si>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</si>
  <si>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</si>
  <si>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</si>
  <si>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</si>
  <si>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</si>
  <si>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</si>
  <si>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</si>
  <si>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</si>
  <si>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</si>
  <si>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</si>
  <si>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</si>
  <si>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</si>
  <si>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</si>
  <si>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</si>
  <si>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</si>
  <si>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</si>
  <si>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</si>
  <si>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</si>
  <si>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</si>
  <si>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</si>
  <si>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</si>
  <si>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</si>
  <si>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</si>
  <si>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</si>
  <si>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</si>
  <si>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</si>
  <si>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</si>
  <si>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</si>
  <si>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</si>
  <si>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</si>
  <si>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</si>
  <si>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</si>
  <si>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</si>
  <si>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</si>
  <si>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</si>
  <si>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</si>
  <si>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</si>
  <si>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</si>
  <si>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</si>
  <si>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</si>
  <si>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</si>
  <si>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</si>
  <si>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</si>
  <si>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</si>
  <si>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</si>
  <si>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</si>
  <si>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</si>
  <si>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</si>
  <si>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</si>
  <si>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</si>
  <si>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</si>
  <si>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</si>
  <si>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</si>
  <si>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</si>
  <si>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</si>
  <si>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</si>
  <si>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</si>
  <si>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</si>
  <si>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</si>
  <si>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</si>
  <si>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</si>
  <si>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</si>
  <si>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</si>
  <si>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</si>
  <si>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</si>
  <si>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</si>
  <si>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</si>
  <si>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</si>
  <si>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</si>
  <si>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</si>
  <si>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</si>
  <si>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</si>
  <si>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</si>
  <si>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</si>
  <si>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</si>
  <si>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</si>
  <si>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</si>
  <si>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</si>
  <si>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</si>
  <si>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</si>
  <si>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</si>
  <si>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</si>
  <si>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</si>
  <si>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</si>
  <si>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</si>
  <si>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</si>
  <si>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</si>
  <si>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</si>
  <si>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</si>
  <si>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</si>
  <si>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</si>
  <si>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</si>
  <si>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</si>
  <si>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</si>
  <si>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</si>
  <si>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</si>
  <si>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</si>
  <si>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</si>
  <si>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</si>
  <si>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</si>
  <si>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</si>
  <si>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</si>
  <si>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</si>
  <si>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</si>
  <si>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</si>
  <si>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</si>
  <si>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</si>
  <si>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</si>
  <si>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</si>
  <si>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</si>
  <si>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</si>
  <si>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</si>
  <si>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</si>
  <si>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</si>
  <si>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</si>
  <si>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</si>
  <si>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</si>
  <si>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</si>
  <si>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</si>
  <si>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</si>
  <si>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</si>
  <si>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</si>
  <si>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</si>
  <si>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</si>
  <si>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</si>
  <si>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</si>
  <si>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</si>
  <si>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</si>
  <si>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</si>
  <si>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</si>
  <si>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</si>
  <si>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</si>
  <si>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</si>
  <si>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</si>
  <si>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</si>
  <si>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</si>
  <si>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</si>
  <si>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</si>
  <si>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</si>
  <si>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</si>
  <si>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</si>
  <si>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</si>
  <si>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</si>
  <si>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</si>
  <si>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</si>
  <si>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</si>
  <si>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</si>
  <si>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</si>
  <si>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</si>
  <si>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</si>
  <si>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</si>
  <si>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</si>
  <si>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</si>
  <si>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</si>
  <si>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</si>
  <si>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</si>
  <si>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</si>
  <si>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</si>
  <si>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</si>
  <si>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</si>
  <si>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</si>
  <si>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</si>
  <si>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</si>
  <si>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</si>
  <si>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</si>
  <si>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</si>
  <si>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</si>
  <si>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</si>
  <si>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</si>
  <si>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</si>
  <si>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</si>
  <si>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</si>
  <si>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</si>
  <si>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</si>
  <si>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</si>
  <si>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</si>
  <si>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</si>
  <si>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</si>
  <si>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</si>
  <si>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</si>
  <si>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</si>
  <si>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</si>
  <si>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</si>
  <si>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</si>
  <si>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</si>
  <si>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</si>
  <si>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</si>
  <si>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</si>
  <si>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</si>
  <si>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</si>
  <si>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</si>
  <si>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</si>
  <si>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</si>
  <si>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</si>
  <si>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</si>
  <si>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</si>
  <si>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</si>
  <si>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</si>
  <si>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</si>
  <si>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</si>
  <si>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</si>
  <si>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</si>
  <si>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</si>
  <si>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</si>
  <si>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</si>
  <si>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</si>
  <si>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</si>
  <si>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</si>
  <si>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</si>
  <si>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</si>
  <si>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</si>
  <si>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</si>
  <si>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</si>
  <si>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</si>
  <si>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</si>
  <si>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</si>
  <si>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</si>
  <si>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</si>
  <si>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</si>
  <si>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</si>
  <si>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</si>
  <si>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</si>
  <si>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</si>
  <si>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</si>
  <si>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</si>
  <si>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</si>
  <si>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</si>
  <si>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</si>
  <si>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</si>
  <si>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</si>
  <si>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</si>
  <si>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</si>
  <si>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</si>
  <si>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</si>
  <si>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</si>
  <si>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</si>
  <si>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</si>
  <si>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</si>
  <si>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</si>
  <si>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</si>
  <si>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</si>
  <si>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</si>
  <si>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</si>
  <si>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</si>
  <si>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</si>
  <si>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</si>
  <si>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</si>
  <si>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</si>
  <si>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</si>
  <si>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</si>
  <si>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</si>
  <si>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</si>
  <si>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</si>
  <si>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</si>
  <si>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</si>
  <si>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</si>
  <si>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</si>
  <si>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</si>
  <si>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</si>
  <si>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</si>
  <si>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</si>
  <si>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</si>
  <si>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</si>
  <si>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</si>
  <si>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</si>
  <si>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</si>
  <si>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</si>
  <si>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</si>
  <si>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</si>
  <si>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</si>
  <si>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</si>
  <si>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</si>
  <si>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</si>
  <si>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</si>
  <si>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</si>
  <si>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</si>
  <si>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</si>
  <si>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</si>
  <si>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</si>
  <si>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</si>
  <si>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</si>
  <si>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</si>
  <si>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</si>
  <si>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</si>
  <si>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</si>
  <si>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</si>
  <si>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</si>
  <si>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</si>
  <si>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</si>
  <si>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</si>
  <si>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</si>
  <si>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</si>
  <si>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</si>
  <si>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</si>
  <si>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</si>
  <si>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</si>
  <si>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</si>
  <si>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</si>
  <si>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</si>
  <si>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</si>
  <si>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</si>
  <si>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</si>
  <si>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</si>
  <si>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</si>
  <si>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</si>
  <si>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</si>
  <si>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</si>
  <si>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</si>
  <si>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</si>
  <si>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</si>
  <si>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</si>
  <si>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</si>
  <si>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</si>
  <si>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</si>
  <si>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</si>
  <si>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</si>
  <si>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</si>
  <si>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</si>
  <si>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</si>
  <si>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</si>
  <si>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</si>
  <si>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</si>
  <si>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</si>
  <si>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</si>
  <si>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</si>
  <si>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</si>
  <si>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</si>
  <si>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</si>
  <si>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</si>
  <si>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</si>
  <si>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</si>
  <si>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</si>
  <si>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</si>
  <si>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</si>
  <si>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</si>
  <si>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</si>
  <si>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</si>
  <si>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</si>
  <si>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</si>
  <si>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</si>
  <si>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</si>
  <si>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</si>
  <si>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</si>
  <si>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</si>
  <si>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</si>
  <si>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</si>
  <si>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</si>
  <si>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</si>
  <si>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</si>
  <si>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</si>
  <si>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</si>
  <si>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</si>
  <si>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</si>
  <si>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</si>
  <si>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</si>
  <si>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</si>
  <si>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</si>
  <si>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</si>
  <si>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</si>
  <si>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</si>
  <si>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</si>
  <si>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</si>
  <si>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</si>
  <si>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</si>
  <si>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</si>
  <si>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</si>
  <si>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</si>
  <si>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</si>
  <si>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</si>
  <si>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</si>
  <si>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</si>
  <si>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</si>
  <si>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</si>
  <si>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</si>
  <si>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</si>
  <si>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</si>
  <si>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</si>
  <si>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</si>
  <si>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</si>
  <si>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</si>
  <si>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</si>
  <si>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</si>
  <si>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</si>
  <si>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</si>
  <si>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</si>
  <si>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</si>
  <si>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</si>
  <si>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</si>
  <si>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</si>
  <si>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</si>
  <si>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</si>
  <si>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</si>
  <si>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</si>
  <si>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</si>
  <si>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</si>
  <si>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</si>
  <si>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</si>
  <si>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</si>
  <si>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</si>
  <si>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</si>
  <si>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</si>
  <si>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</si>
  <si>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</si>
  <si>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</si>
  <si>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</si>
  <si>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</si>
  <si>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</si>
  <si>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</si>
  <si>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</si>
  <si>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</si>
  <si>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</si>
  <si>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</si>
  <si>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</si>
  <si>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</si>
  <si>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</si>
  <si>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</si>
  <si>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</si>
  <si>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</si>
  <si>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</si>
  <si>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</si>
  <si>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</si>
  <si>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</si>
  <si>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</si>
  <si>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</si>
  <si>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</si>
  <si>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</si>
  <si>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</si>
  <si>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</si>
  <si>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</si>
  <si>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</si>
  <si>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</si>
  <si>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</si>
  <si>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</si>
  <si>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</si>
  <si>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</si>
  <si>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</si>
  <si>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</si>
  <si>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</si>
  <si>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</si>
  <si>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</si>
  <si>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</si>
  <si>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</si>
  <si>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</si>
  <si>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</si>
  <si>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</si>
  <si>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</si>
  <si>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</si>
  <si>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</si>
  <si>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</si>
  <si>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</si>
  <si>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</si>
  <si>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</si>
  <si>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</si>
  <si>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</si>
  <si>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</si>
  <si>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</si>
  <si>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</si>
  <si>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</si>
  <si>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</si>
  <si>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</si>
  <si>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</si>
  <si>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</si>
  <si>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</si>
  <si>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</si>
  <si>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</si>
  <si>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</si>
  <si>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</si>
  <si>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</si>
  <si>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</si>
  <si>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</si>
  <si>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</si>
  <si>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</si>
  <si>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</si>
  <si>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</si>
  <si>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</si>
  <si>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</si>
  <si>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</si>
  <si>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</si>
  <si>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</si>
  <si>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</si>
  <si>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</si>
  <si>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</si>
  <si>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</si>
  <si>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</si>
  <si>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</si>
  <si>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</si>
  <si>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</si>
  <si>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</si>
  <si>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</si>
  <si>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</si>
  <si>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</si>
  <si>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</si>
  <si>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</si>
  <si>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</si>
  <si>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</si>
  <si>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</si>
  <si>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</si>
  <si>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</si>
  <si>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</si>
  <si>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</si>
  <si>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</si>
  <si>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</si>
  <si>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</si>
  <si>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</si>
  <si>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</si>
  <si>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</si>
  <si>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</si>
  <si>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</si>
  <si>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</si>
  <si>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</si>
  <si>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</si>
  <si>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</si>
  <si>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</si>
  <si>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</si>
  <si>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</si>
  <si>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</si>
  <si>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</si>
  <si>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</si>
  <si>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</si>
  <si>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</si>
  <si>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</si>
  <si>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</si>
  <si>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</si>
  <si>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</si>
  <si>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</si>
  <si>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</si>
  <si>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</si>
  <si>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</si>
  <si>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</si>
  <si>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</si>
  <si>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</si>
  <si>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</si>
  <si>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</si>
  <si>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</si>
  <si>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</si>
  <si>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</si>
  <si>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</si>
  <si>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</si>
  <si>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</si>
  <si>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</si>
  <si>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</si>
  <si>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</si>
  <si>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</si>
  <si>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</si>
  <si>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</si>
  <si>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</si>
  <si>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</si>
  <si>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</si>
  <si>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</si>
  <si>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</si>
  <si>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</si>
  <si>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</si>
  <si>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</si>
  <si>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</si>
  <si>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</si>
  <si>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</si>
  <si>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</si>
  <si>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</si>
  <si>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</si>
  <si>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</si>
  <si>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</si>
  <si>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</si>
  <si>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</si>
  <si>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</si>
  <si>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</si>
  <si>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</si>
  <si>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</si>
  <si>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</si>
  <si>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</si>
  <si>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</si>
  <si>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</si>
  <si>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No PCM</t>
  </si>
  <si>
    <t>ETA 60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</si>
  <si>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</si>
  <si>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</si>
  <si>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</si>
  <si>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</si>
  <si>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</si>
  <si>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was access night issue located at USF area /Team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</si>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</sst>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314.39090196759207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0.25616817129775882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45977.339327893518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45977.339327893518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45977.339327893518</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45977.339327893518</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45977.339327893518</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45977.339327893518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45977.339327893518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45977.339327893518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45977.339327893518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45977.339327893518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45977.339327893518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45977.339327893518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45977.339327893518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45977.339327893518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45977.339327893518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45977.339327893518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45977.339327893518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45977.339327893518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45977.339327893518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45977.339327893518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45977.339327893518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45977.339327893518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45977.339327893518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45977.339327893518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45977.339327893518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45977.339327893518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45977.339327893518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45977.339327893518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45977.339327893518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45977.339327893518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45977.339327893518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45977.339327893518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45977.339327893518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45977.339327893518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45977.339327893518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45977.339327893518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45977.339327893518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45977.339327893518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45977.339327893518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45977.339327893518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45977.339327893518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45977.339327893518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45977.339327893518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45977.339327893518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45977.339327893518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45977.339327893518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45977.339327893518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45977.339327893518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45977.339327893518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45977.339327893518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45977.339327893518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45977.339327893518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45977.339327893518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45977.339327893518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45977.339327893518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45977.339327893518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45977.339327893518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45977.339327893518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45977.339327893518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45977.339327893518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45977.339327893518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45977.339327893518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45977.339327893518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45977.339327893518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45977.339327893518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45977.339327893518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45977.339327893518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45977.339327893518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45977.339327893518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45977.339327893518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45977.339327893518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45977.339327893518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45977.339327893518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45977.339327893518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45977.339327893518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45977.339327893518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45977.339327893518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45977.339327893518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45977.339327893518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45977.339327893518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45977.339327893518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45977.339327893518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45977.339327893518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45977.339327893518</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152.33948993055674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0.90298530092695728</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0.61623761573719094</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0.40680474536929978</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0.32040428240725305</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3</v>
      </c>
      <c r="D8" s="18" t="s">
        <v>25436</v>
      </c>
      <c r="E8" s="103" t="s">
        <v>39021</v>
      </c>
      <c r="F8" s="104"/>
      <c r="G8" s="105">
        <f ca="1">IFERROR(NOW()-F8,"-")</f>
        <v>45977.339327893518</v>
      </c>
      <c r="H8" s="104"/>
      <c r="I8" s="18" t="str">
        <f>IFERROR(VLOOKUP(D8,DB!A:F,6,0),"")</f>
        <v>SCECO</v>
      </c>
      <c r="J8" s="18" t="str">
        <f>IFERROR(VLOOKUP(D8,DB!A:G,7,0),"")</f>
        <v>Vandalized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v>1</v>
      </c>
      <c r="D9" s="18" t="s">
        <v>20380</v>
      </c>
      <c r="E9" s="103"/>
      <c r="F9" s="104"/>
      <c r="G9" s="105">
        <f ca="1">IFERROR(NOW()-F9,"-")</f>
        <v>45977.339327893518</v>
      </c>
      <c r="H9" s="104"/>
      <c r="I9" s="18" t="str">
        <f>IFERROR(VLOOKUP(D9,DB!A:F,6,0),"")</f>
        <v>SCECO</v>
      </c>
      <c r="J9" s="18" t="str">
        <f>IFERROR(VLOOKUP(D9,DB!A:G,7,0),"")</f>
        <v>Good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45977.339327893518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45977.339327893518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45977.339327893518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45977.339327893518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45977.339327893518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45977.339327893518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45977.339327893518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45977.339327893518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45977.339327893518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45977.339327893518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45977.339327893518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45977.339327893518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45977.339327893518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45977.339327893518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45977.339327893518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45977.339327893518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45977.339327893518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45977.339327893518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45977.339327893518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45977.339327893518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45977.339327893518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45977.339327893518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45977.339327893518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45977.339327893518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45977.339327893518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45977.339327893518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45977.339327893518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45977.339327893518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45977.339327893518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45977.339327893518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45977.339327893518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45977.339327893518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45977.339327893518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45977.339327893518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45977.339327893518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45977.339327893518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45977.339327893518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45977.339327893518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45977.339327893518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45977.339327893518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45977.339327893518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45977.339327893518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45977.339327893518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45977.339327893518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45977.339327893518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45977.339327893518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45977.339327893518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45977.339327893518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45977.339327893518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45977.339327893518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45977.339327893518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45977.339327893518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45977.339327893518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45977.339327893518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45977.339327893518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45977.339327893518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45977.339327893518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45977.339327893518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45977.339327893518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45977.339327893518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45977.339327893518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45977.339327893518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45977.339327893518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45977.339327893518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45977.339327893518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45977.339327893518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45977.339327893518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45977.339327893518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45977.339327893518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45977.339327893518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45977.339327893518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45977.339327893518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45977.339327893518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45977.339327893518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45977.339327893518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45977.339327893518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45977.339327893518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45977.339327893518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45977.339327893518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45977.339327893518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45977.339327893518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45977.339327893518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45977.339327893518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45977.339327893518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45977.339327893518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45977.339327893518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45977.339327893518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45977.339327893518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45977.339327893518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45977.339327893518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45977.339327893518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45977.339327893518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45977.339327893518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45977.339327893518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45977.339327893518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45977.339327893518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45977.339327893518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45977.339327893518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45977.339327893518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45977.339327893518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45977.339327893518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45977.339327893518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45977.339327893518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45977.339327893518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45977.339327893518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45977.339327893518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45977.339327893518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45977.339327893518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45977.339327893518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45977.339327893518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45977.339327893518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45977.339327893518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45977.339327893518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45977.339327893518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45977.339327893518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45977.339327893518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45977.339327893518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45977.339327893518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45977.339327893518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45977.339327893518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45977.339327893518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45977.339327893518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45977.339327893518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45977.339327893518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45977.339327893518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45977.339327893518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45977.339327893518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45977.339327893518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45977.339327893518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45977.339327893518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45977.339327893518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45977.339327893518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45977.339327893518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45977.339327893518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45977.339327893518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45977.339327893518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45977.339327893518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45977.339327893518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45977.339327893518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45977.339327893518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45977.339327893518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45977.339327893518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45977.339327893518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45977.339327893518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45977.339327893518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45977.339327893518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45977.339327893518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45977.339327893518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45977.339327893518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45977.339327893518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45977.339327893518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45977.339327893518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45977.339327893518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45977.339327893518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45977.339327893518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45977.339327893518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45977.339327893518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45977.339327893518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45977.339327893518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45977.339327893518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45977.339327893518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45977.339327893518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45977.339327893518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45977.339327893518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45977.339327893518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45977.339327893518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45977.339327893518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45977.339327893518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45977.339327893518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45977.339327893518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45977.339327893518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45977.339327893518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45977.339327893518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45977.339327893518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45977.339327893518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45977.339327893518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45977.339327893518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45977.339327893518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45977.339327893518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45977.339327893518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45977.339327893518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45977.339327893518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45977.339327893518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45977.339327893518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45977.339327893518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45977.339327893518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45977.339327893518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45977.339327893518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45977.339327893518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45977.339327893518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45977.339327893518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45977.339327893518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45977.339327893518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45977.339327893518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45977.339327893518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45977.339327893518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45977.339327893518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45977.339327893518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45977.339327893518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45977.339327893518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45977.339327893518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45977.339327893518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45977.339327893518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45977.339327893518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45977.339327893518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45977.339327893518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45977.339327893518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45977.339327893518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45977.339327893518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45977.339327893518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45977.339327893518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45977.339327893518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45977.339327893518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45977.339327893518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45977.339327893518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45977.339327893518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45977.339327893518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45977.339327893518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45977.339327893518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45977.339327893518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45977.339327893518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45977.339327893518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45977.339327893518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45977.339327893518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45977.339327893518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45977.339327893518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45977.339327893518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45977.339327893518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45977.339327893518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45977.339327893518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45977.339327893518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45977.339327893518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45977.339327893518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45977.339327893518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45977.339327893518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45977.339327893518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45977.339327893518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45977.339327893518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45977.339327893518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45977.339327893518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45977.339327893518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45977.339327893518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45977.339327893518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45977.339327893518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45977.339327893518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45977.339327893518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45977.339327893518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45977.339327893518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45977.339327893518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45977.339327893518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45977.339327893518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45977.339327893518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45977.339327893518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45977.339327893518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45977.339327893518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45977.339327893518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45977.339327893518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45977.339327893518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45977.339327893518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45977.339327893518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45977.339327893518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45977.339327893518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45977.339327893518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45977.339327893518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45977.339327893518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45977.339327893518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45977.339327893518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45977.339327893518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45977.339327893518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45977.339327893518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45977.339327893518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45977.339327893518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45977.339327893518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45977.339327893518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45977.339327893518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45977.339327893518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45977.339327893518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45977.339327893518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45977.339327893518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45977.339327893518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45977.339327893518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45977.339327893518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45977.339327893518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45977.339327893518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45977.339327893518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45977.339327893518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45977.339327893518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45977.339327893518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45977.339327893518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45977.339327893518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45977.339327893518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45977.339327893518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45977.339327893518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45977.339327893518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45977.339327893518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45977.339327893518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45977.339327893518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45977.339327893518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45977.339327893518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45977.339327893518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45977.339327893518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45977.339327893518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45977.339327893518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45977.339327893518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45977.339327893518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45977.339327893518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45977.339327893518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45977.339327893518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45977.339327893518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45977.339327893518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45977.339327893518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45977.339327893518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45977.339327893518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45977.339327893518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45977.339327893518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45977.339327893518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45977.339327893518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45977.339327893518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45977.339327893518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45977.339327893518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45977.339327893518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45977.339327893518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45977.339327893518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45977.339327893518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45977.339327893518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45977.339327893518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45977.339327893518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45977.339327893518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45977.339327893518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45977.339327893518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45977.339327893518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45977.339327893518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45977.339327893518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45977.339327893518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45977.339327893518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45977.339327893518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45977.339327893518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45977.339327893518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45977.339327893518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45977.339327893518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45977.339327893518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45977.339327893518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45977.339327893518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45977.339327893518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45977.339327893518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45977.339327893518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45977.339327893518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45977.339327893518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45977.339327893518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45977.339327893518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45977.339327893518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45977.339327893518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45977.339327893518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45977.339327893518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45977.339327893518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45977.339327893518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45977.339327893518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45977.339327893518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45977.339327893518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45977.339327893518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45977.339327893518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45977.339327893518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45977.339327893518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45977.339327893518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45977.339327893518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45977.339327893518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45977.339327893518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45977.339327893518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45977.339327893518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45977.339327893518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45977.339327893518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45977.339327893518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45977.339327893518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45977.339327893518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45977.339327893518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45977.339327893518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45977.339327893518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45977.339327893518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45977.339327893518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45977.339327893518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45977.339327893518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45977.339327893518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45977.339327893518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45977.339327893518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45977.339327893518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45977.339327893518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45977.339327893518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45977.339327893518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45977.339327893518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45977.339327893518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45977.339327893518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45977.339327893518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45977.339327893518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45977.339327893518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45977.339327893518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45977.339327893518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45977.339327893518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45977.339327893518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45977.339327893518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45977.339327893518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45977.339327893518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45977.339327893518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45977.339327893518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45977.339327893518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45977.339327893518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45977.339327893518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45977.339327893518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45977.339327893518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45977.339327893518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45977.339327893518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45977.339327893518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45977.339327893518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45977.339327893518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45977.339327893518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45977.339327893518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45977.339327893518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45977.339327893518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45977.339327893518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45977.339327893518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45977.339327893518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45977.339327893518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45977.339327893518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45977.339327893518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45977.339327893518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45977.339327893518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45977.339327893518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45977.339327893518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45977.339327893518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45977.339327893518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45977.339327893518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45977.339327893518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45977.339327893518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45977.339327893518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45977.339327893518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45977.339327893518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45977.339327893518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45977.339327893518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45977.339327893518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45977.339327893518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45977.339327893518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45977.339327893518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45977.339327893518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45977.339327893518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45977.339327893518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45977.339327893518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45977.339327893518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45977.339327893518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45977.339327893518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45977.339327893518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45977.339327893518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45977.339327893518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45977.339327893518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45977.339327893518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45977.339327893518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45977.339327893518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45977.339327893518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45977.339327893518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45977.339327893518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45977.339327893518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45977.339327893518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45977.339327893518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45977.339327893518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45977.339327893518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45977.339327893518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45977.339327893518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45977.339327893518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45977.339327893518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45977.339327893518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45977.339327893518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45977.339327893518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45977.339327893518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45977.339327893518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45977.339327893518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45977.339327893518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45977.339327893518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45977.339327893518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45977.339327893518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45977.339327893518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45977.339327893518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45977.339327893518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45977.339327893518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45977.339327893518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45977.339327893518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45977.339327893518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45977.339327893518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45977.339327893518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45977.339327893518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45977.339327893518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45977.339327893518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45977.339327893518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45977.339327893518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45977.339327893518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45977.339327893518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45977.339327893518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45977.339327893518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45977.339327893518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45977.339327893518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45977.339327893518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45977.339327893518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45977.339327893518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45977.339327893518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45977.339327893518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45977.339327893518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45977.339327893518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45977.339327893518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45977.339327893518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45977.339327893518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45977.339327893518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45977.339327893518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45977.339327893518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45977.339327893518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45977.339327893518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45977.339327893518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45977.339327893518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45977.339327893518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45977.339327893518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45977.339327893518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45977.339327893518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45977.339327893518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45977.339327893518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45977.339327893518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45977.339327893518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45977.339327893518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45977.339327893518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45977.339327893518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45977.339327893518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45977.339327893518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45977.339327893518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45977.339327893518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45977.339327893518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45977.339327893518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45977.339327893518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45977.339327893518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45977.339327893518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45977.339327893518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45977.339327893518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45977.339327893518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45977.339327893518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45977.339327893518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45977.339327893518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45977.339327893518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45977.339327893518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45977.339327893518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45977.339327893518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45977.339327893518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45977.339327893518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45977.339327893518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45977.339327893518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45977.339327893518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45977.339327893518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45977.339327893518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45977.339327893518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45977.339327893518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45977.339327893518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45977.339327893518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45977.339327893518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45977.339327893518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45977.339327893518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45977.339327893518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45977.339327893518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45977.339327893518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45977.339327893518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45977.339327893518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45977.339327893518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45977.339327893518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45977.339327893518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45977.339327893518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45977.339327893518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45977.339327893518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45977.339327893518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45977.339327893518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45977.339327893518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45977.339327893518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45977.339327893518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45977.339327893518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45977.339327893518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45977.339327893518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45977.339327893518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45977.339327893518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45977.339327893518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45977.339327893518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45977.339327893518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45977.339327893518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45977.339327893518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45977.339327893518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45977.339327893518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45977.339327893518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45977.339327893518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45977.339327893518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45977.339327893518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45977.339327893518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45977.339327893518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45977.339327893518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45977.339327893518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45977.339327893518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45977.339327893518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45977.339327893518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45977.339327893518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45977.339327893518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45977.339327893518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45977.339327893518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45977.339327893518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45977.339327893518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45977.339327893518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45977.339327893518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45977.339327893518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45977.339327893518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45977.339327893518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45977.339327893518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45977.339327893518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45977.339327893518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45977.339327893518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45977.339327893518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45977.339327893518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45977.339327893518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45977.339327893518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45977.339327893518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45977.339327893518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45977.339327893518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45977.339327893518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45977.339327893518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45977.339327893518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45977.339327893518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45977.339327893518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45977.339327893518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45977.339327893518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45977.339327893518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45977.339327893518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45977.339327893518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45977.339327893518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45977.339327893518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45977.339327893518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45977.339327893518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45977.339327893518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45977.339327893518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45977.339327893518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45977.339327893518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45977.339327893518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45977.339327893518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45977.339327893518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45977.339327893518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45977.339327893518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45977.339327893518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45977.339327893518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45977.339327893518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45977.339327893518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45977.339327893518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45977.339327893518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45977.339327893518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45977.339327893518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45977.339327893518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45977.339327893518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45977.339327893518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45977.339327893518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45977.339327893518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45977.339327893518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45977.339327893518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45977.339327893518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45977.339327893518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45977.339327893518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45977.339327893518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45977.339327893518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45977.339327893518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45977.339327893518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45977.339327893518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45977.339327893518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45977.339327893518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45977.339327893518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45977.339327893518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45977.339327893518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45977.339327893518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45977.339327893518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45977.339327893518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45977.339327893518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45977.339327893518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45977.339327893518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45977.339327893518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45977.339327893518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45977.339327893518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45977.339327893518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45977.339327893518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45977.339327893518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45977.339327893518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45977.339327893518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45977.339327893518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45977.339327893518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45977.339327893518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45977.339327893518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45977.339327893518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45977.339327893518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45977.339327893518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45977.339327893518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45977.339327893518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45977.339327893518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45977.339327893518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45977.339327893518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45977.339327893518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45977.339327893518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45977.339327893518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45977.339327893518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45977.339327893518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45977.339327893518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45977.339327893518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45977.339327893518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45977.339327893518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45977.339327893518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45977.339327893518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45977.339327893518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45977.339327893518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45977.339327893518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45977.339327893518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45977.339327893518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45977.339327893518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45977.339327893518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45977.339327893518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45977.339327893518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45977.339327893518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45977.339327893518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45977.339327893518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45977.339327893518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45977.339327893518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45977.339327893518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45977.339327893518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45977.339327893518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45977.339327893518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45977.339327893518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45977.339327893518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45977.339327893518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45977.339327893518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45977.339327893518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45977.339327893518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45977.339327893518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45977.339327893518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45977.339327893518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45977.339327893518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45977.339327893518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45977.339327893518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45977.339327893518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45977.339327893518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45977.339327893518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45977.339327893518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45977.339327893518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45977.339327893518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45977.339327893518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45977.339327893518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45977.339327893518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45977.339327893518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45977.339327893518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45977.339327893518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45977.339327893518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45977.339327893518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45977.339327893518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45977.339327893518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45977.339327893518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45977.339327893518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45977.339327893518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45977.339327893518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45977.339327893518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45977.339327893518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45977.339327893518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45977.339327893518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45977.339327893518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45977.339327893518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45977.339327893518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45977.339327893518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45977.339327893518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45977.339327893518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45977.339327893518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45977.339327893518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45977.339327893518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45977.339327893518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45977.339327893518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45977.339327893518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45977.339327893518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45977.339327893518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45977.339327893518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45977.339327893518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45977.339327893518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45977.339327893518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45977.339327893518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45977.339327893518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45977.339327893518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45977.339327893518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45977.339327893518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45977.339327893518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45977.339327893518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45977.339327893518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45977.339327893518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45977.339327893518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45977.339327893518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45977.339327893518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45977.339327893518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45977.339327893518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45977.339327893518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45977.339327893518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45977.339327893518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45977.339327893518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45977.339327893518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45977.339327893518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45977.339327893518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45977.339327893518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45977.339327893518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45977.339327893518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45977.339327893518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45977.339327893518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45977.339327893518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45977.339327893518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45977.339327893518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45977.339327893518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45977.339327893518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45977.339327893518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45977.339327893518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45977.339327893518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45977.339327893518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45977.339327893518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45977.339327893518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45977.339327893518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45977.339327893518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45977.339327893518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45977.339327893518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45977.339327893518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45977.339327893518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45977.339327893518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45977.339327893518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45977.339327893518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45977.339327893518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45977.339327893518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45977.339327893518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45977.339327893518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45977.339327893518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45977.339327893518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45977.339327893518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45977.339327893518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45977.339327893518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45977.339327893518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45977.339327893518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45977.339327893518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45977.339327893518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45977.339327893518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45977.339327893518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45977.339327893518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45977.339327893518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45977.339327893518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45977.339327893518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45977.339327893518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45977.339327893518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45977.339327893518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45977.339327893518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45977.339327893518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45977.339327893518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45977.339327893518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45977.339327893518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45977.339327893518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45977.339327893518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45977.339327893518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45977.339327893518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45977.339327893518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45977.339327893518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45977.339327893518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45977.339327893518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45977.339327893518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45977.339327893518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45977.339327893518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45977.339327893518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45977.339327893518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45977.339327893518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45977.339327893518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45977.339327893518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45977.339327893518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45977.339327893518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45977.339327893518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45977.339327893518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45977.339327893518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45977.339327893518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45977.339327893518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45977.339327893518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45977.339327893518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45977.339327893518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45977.339327893518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45977.339327893518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45977.339327893518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45977.339327893518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45977.339327893518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45977.339327893518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45977.339327893518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45977.339327893518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45977.339327893518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45977.339327893518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45977.339327893518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45977.339327893518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45977.339327893518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45977.339327893518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45977.339327893518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45977.339327893518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45977.339327893518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45977.339327893518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45977.339327893518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45977.339327893518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45977.339327893518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45977.339327893518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45977.339327893518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45977.339327893518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45977.339327893518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45977.339327893518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45977.339327893518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45977.339327893518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45977.339327893518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45977.339327893518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45977.339327893518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45977.339327893518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45977.339327893518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45977.339327893518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45977.339327893518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45977.339327893518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45977.339327893518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45977.339327893518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45977.339327893518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45977.339327893518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45977.339327893518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45977.339327893518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45977.339327893518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45977.339327893518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45977.339327893518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45977.339327893518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45977.339327893518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45977.339327893518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45977.339327893518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45977.339327893518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45977.339327893518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45977.339327893518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45977.339327893518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45977.339327893518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45977.339327893518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45977.339327893518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45977.339327893518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45977.339327893518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45977.339327893518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45977.339327893518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45977.339327893518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45977.339327893518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45977.339327893518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45977.339327893518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45977.339327893518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45977.339327893518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45977.339327893518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45977.339327893518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45977.339327893518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45977.339327893518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45977.339327893518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45977.339327893518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45977.339327893518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45977.339327893518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45977.339327893518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45977.339327893518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45977.339327893518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45977.339327893518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45977.339327893518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45977.339327893518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45977.339327893518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45977.339327893518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45977.339327893518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45977.339327893518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45977.339327893518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45977.339327893518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45977.339327893518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45977.339327893518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45977.339327893518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45977.339327893518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45977.339327893518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45977.339327893518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45977.339327893518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45977.339327893518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45977.339327893518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45977.339327893518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45977.339327893518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45977.339327893518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45977.339327893518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45977.339327893518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45977.339327893518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45977.339327893518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45977.339327893518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45977.339327893518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45977.339327893518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45977.339327893518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45977.339327893518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45977.339327893518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45977.339327893518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45977.339327893518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45977.339327893518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45977.339327893518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45977.339327893518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45977.339327893518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45977.339327893518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45977.339327893518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45977.339327893518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45977.339327893518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45977.339327893518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45977.339327893518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45977.339327893518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45977.339327893518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45977.339327893518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45977.339327893518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45977.339327893518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45977.339327893518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45977.339327893518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45977.339327893518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45977.339327893518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45977.339327893518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45977.339327893518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45977.339327893518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45977.339327893518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273.85861030092201</v>
      </c>
      <c r="H2" s="96">
        <v>45703.474768518521</v>
      </c>
      <c r="I2" s="96" t="str">
        <f>IFERROR(VLOOKUP(D2,DB!A:F,6,0),"")</f>
        <v>SCECO</v>
      </c>
      <c r="J2" s="96" t="str">
        <f>IFERROR(VLOOKUP(D2,DB!A:G,7,0),"")</f>
        <v>Dead</v>
      </c>
      <c r="K2" s="98" t="s">
        <v>39119</v>
      </c>
      <c r="L2" s="92" t="str">
        <f>IFERROR(VLOOKUP(D2,DB!A:I,9,0),"")</f>
        <v>Latis</v>
      </c>
    </row>
    <row r="3" spans="1:16" ht="15" customHeight="1">
      <c r="A3" s="135" t="s">
        <v>39120</v>
      </c>
      <c r="B3" s="135" t="str">
        <f>IFERROR(VLOOKUP(D3,DB!A:K,11,0),"")</f>
        <v>R4</v>
      </c>
      <c r="C3" s="94">
        <v>1</v>
      </c>
      <c r="D3" s="92" t="s">
        <v>34317</v>
      </c>
      <c r="E3" s="95" t="s">
        <v>39021</v>
      </c>
      <c r="F3" s="96">
        <v>45976.589108796295</v>
      </c>
      <c r="G3" s="97">
        <f ca="1">IFERROR(NOW()-F3,"")</f>
        <v>0.7502190972227254</v>
      </c>
      <c r="H3" s="96">
        <v>45976.583136574074</v>
      </c>
      <c r="I3" s="135" t="str">
        <f>IFERROR(VLOOKUP(D3,DB!A:F,6,0),"")</f>
        <v>SCECO</v>
      </c>
      <c r="J3" s="135" t="str">
        <f>IFERROR(VLOOKUP(D3,DB!A:G,7,0),"")</f>
        <v>Dead</v>
      </c>
      <c r="K3" s="98" t="s">
        <v>39121</v>
      </c>
      <c r="L3" s="92" t="str">
        <f>IFERROR(VLOOKUP(D3,DB!A:I,9,0),"")</f>
        <v>Latis</v>
      </c>
    </row>
    <row r="4" spans="1:16" ht="15" customHeight="1">
      <c r="A4" s="135" t="s">
        <v>39122</v>
      </c>
      <c r="B4" s="135" t="str">
        <f>IFERROR(VLOOKUP(D4,DB!A:K,11,0),"")</f>
        <v>R4</v>
      </c>
      <c r="C4" s="94">
        <v>1</v>
      </c>
      <c r="D4" s="92" t="s">
        <v>36293</v>
      </c>
      <c r="E4" s="95" t="s">
        <v>39021</v>
      </c>
      <c r="F4" s="96">
        <v>45976.786273148151</v>
      </c>
      <c r="G4" s="97">
        <f ca="1">IFERROR(NOW()-F4,"")</f>
        <v>0.55305474536726251</v>
      </c>
      <c r="H4" s="96">
        <v>45976.780682870369</v>
      </c>
      <c r="I4" s="135" t="str">
        <f>IFERROR(VLOOKUP(D4,DB!A:F,6,0),"")</f>
        <v>Generator-SG</v>
      </c>
      <c r="J4" s="135" t="str">
        <f>IFERROR(VLOOKUP(D4,DB!A:G,7,0),"")</f>
        <v>No BB Shifted</v>
      </c>
      <c r="K4" s="98" t="s">
        <v>39123</v>
      </c>
      <c r="L4" s="92" t="str">
        <f>IFERROR(VLOOKUP(D4,DB!A:I,9,0),"")</f>
        <v>Latis</v>
      </c>
    </row>
    <row r="5" spans="1:16" ht="15" customHeight="1">
      <c r="A5" s="135"/>
      <c r="B5" s="135" t="str">
        <f>IFERROR(VLOOKUP(D5,DB!A:K,11,0),"")</f>
        <v/>
      </c>
      <c r="C5" s="94"/>
      <c r="D5" s="92"/>
      <c r="E5" s="95"/>
      <c r="F5" s="96"/>
      <c r="G5" s="97">
        <f ca="1">IFERROR(NOW()-F5,"")</f>
        <v>45977.339327893518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45977.339327893518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45977.339327893518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45977.339327893518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45977.339327893518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45977.339327893518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45977.339327893518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45977.339327893518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45977.339327893518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45977.339327893518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45977.339327893518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45977.339327893518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45977.339327893518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45977.339327893518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45977.339327893518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45977.339327893518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45977.339327893518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45977.339327893518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45977.339327893518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45977.339327893518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45977.339327893518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45977.339327893518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45977.339327893518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45977.339327893518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45977.339327893518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45977.339327893518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45977.339327893518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45977.339327893518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45977.339327893518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45977.339327893518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45977.339327893518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45977.339327893518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45977.339327893518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45977.339327893518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45977.339327893518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45977.339327893518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45977.339327893518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45977.339327893518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45977.339327893518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45977.339327893518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45977.339327893518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45977.339327893518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45977.339327893518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45977.339327893518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45977.339327893518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45977.339327893518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45977.339327893518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45977.339327893518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45977.339327893518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45977.339327893518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45977.339327893518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45977.339327893518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45977.339327893518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45977.339327893518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45977.339327893518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45977.339327893518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45977.339327893518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45977.339327893518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45977.339327893518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45977.339327893518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45977.339327893518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45977.339327893518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45977.339327893518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45977.339327893518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45977.339327893518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45977.339327893518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45977.339327893518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45977.339327893518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45977.339327893518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45977.339327893518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45977.339327893518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45977.339327893518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45977.339327893518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45977.339327893518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45977.339327893518</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85.507267708329891</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51.150450578701566</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28.678216782405798</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ca="1">IFERROR(NOW()-F5,"")</f>
        <v>8.4907283564825775</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26" ca="1" si="2">IFERROR(NOW()-F6,"")</f>
        <v>0.32984872685483424</v>
      </c>
      <c r="H6" s="158">
        <v>45976.947858796295</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24"/>
      <c r="E7" s="124"/>
      <c r="F7" s="124"/>
      <c r="G7" s="126">
        <f t="shared" ca="1" si="2"/>
        <v>45977.339327893518</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45977.339327893518</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45977.339327893518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45977.339327893518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45977.339327893518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45977.339327893518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45977.339327893518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45977.339327893518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45977.339327893518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45977.339327893518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45977.339327893518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45977.339327893518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45977.339327893518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45977.339327893518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45977.339327893518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45977.339327893518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45977.339327893518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45977.339327893518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45977.339327893518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45977.339327893518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45977.339327893518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45977.339327893518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45977.339327893518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45977.339327893518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45977.339327893518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45977.339327893518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45977.339327893518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45977.339327893518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45977.339327893518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45977.339327893518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45977.339327893518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45977.339327893518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45977.339327893518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45977.339327893518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45977.339327893518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45977.339327893518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45977.339327893518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45977.339327893518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45977.339327893518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45977.339327893518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45977.339327893518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45977.339327893518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45977.339327893518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45977.339327893518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45977.339327893518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45977.339327893518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45977.339327893518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45977.339327893518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45977.339327893518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45977.339327893518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45977.339327893518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45977.339327893518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45977.339327893518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45977.339327893518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45977.339327893518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45977.339327893518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45977.339327893518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45977.339327893518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45977.339327893518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45977.339327893518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45977.339327893518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45977.339327893518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45977.339327893518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45977.339327893518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45977.339327893518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45977.339327893518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45977.339327893518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45977.339327893518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45977.339327893518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45977.339327893518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45977.339327893518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45977.339327893518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45977.339327893518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45977.339327893518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45977.339327893518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45977.339327893518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45977.339327893518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45977.339327893518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45977.339327893518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45977.339327893518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45977.339327893518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45977.339327893518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45977.339327893518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45977.339327893518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45977.339327893518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45977.339327893518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45977.339327893518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45977.339327893518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45977.339327893518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45977.339327893518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45977.339327893518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45977.339327893518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45977.339327893518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45977.339327893518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45977.339327893518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45977.339327893518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45977.339327893518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45977.339327893518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45977.339327893518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45977.339327893518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45977.339327893518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45977.339327893518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45977.339327893518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45977.339327893518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45977.339327893518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45977.339327893518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45977.339327893518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45977.339327893518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45977.339327893518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45977.339327893518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45977.339327893518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45977.339327893518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45977.339327893518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45977.339327893518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45977.339327893518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45977.339327893518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45977.339327893518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45977.339327893518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45977.339327893518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45977.339327893518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45977.339327893518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45977.339327893518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45977.339327893518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45977.339327893518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45977.339327893518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45977.339327893518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45977.339327893518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45977.339327893518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45977.339327893518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45977.339327893518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45977.339327893518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45977.339327893518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45977.339327893518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45977.339327893518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45977.339327893518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45977.339327893518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45977.339327893518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45977.339327893518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45977.339327893518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45977.339327893518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45977.339327893518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45977.339327893518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45977.339327893518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45977.339327893518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45977.339327893518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45977.339327893518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45977.339327893518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45977.339327893518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45977.339327893518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45977.339327893518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45977.339327893518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45977.339327893518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45977.339327893518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45977.339327893518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45977.339327893518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45977.339327893518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45977.339327893518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45977.339327893518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45977.339327893518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45977.339327893518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45977.339327893518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45977.339327893518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45977.339327893518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45977.339327893518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45977.339327893518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45977.339327893518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45977.339327893518</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0" ca="1" si="0">IFERROR(NOW()-F2,"-")</f>
        <v>45977.339327893518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45977.339327893518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45977.339327893518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45977.339327893518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45977.339327893518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45977.339327893518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45977.339327893518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45977.339327893518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45977.339327893518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45977.339327893518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45977.339327893518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45977.339327893518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45977.339327893518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45977.339327893518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45977.339327893518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45977.339327893518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45977.339327893518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45977.339327893518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45977.339327893518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45977.339327893518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45977.339327893518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45977.339327893518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45977.339327893518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45977.339327893518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45977.339327893518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45977.339327893518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45977.339327893518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45977.339327893518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45977.339327893518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45977.339327893518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45977.339327893518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45977.339327893518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45977.339327893518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45977.339327893518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45977.339327893518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45977.339327893518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45977.339327893518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45977.339327893518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45977.339327893518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45977.339327893518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45977.339327893518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45977.339327893518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45977.339327893518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45977.339327893518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45977.339327893518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45977.339327893518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45977.339327893518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45977.339327893518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45977.339327893518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45977.339327893518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45977.339327893518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45977.339327893518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45977.339327893518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45977.339327893518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45977.339327893518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45977.339327893518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45977.339327893518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45977.339327893518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45977.339327893518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45977.339327893518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45977.339327893518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45977.339327893518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45977.339327893518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45977.339327893518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45977.339327893518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45977.339327893518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45977.339327893518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45977.339327893518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45977.339327893518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45977.339327893518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45977.339327893518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45977.339327893518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45977.339327893518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45977.339327893518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45977.339327893518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45977.339327893518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45977.339327893518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45977.339327893518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45977.339327893518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45977.339327893518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45977.339327893518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45977.339327893518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45977.339327893518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45977.339327893518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45977.339327893518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45977.339327893518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45977.339327893518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45977.339327893518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45977.339327893518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45977.339327893518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45977.339327893518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45977.339327893518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45977.339327893518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45977.339327893518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45977.339327893518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45977.339327893518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45977.339327893518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45977.339327893518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45977.339327893518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45977.339327893518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45977.339327893518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45977.339327893518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45977.339327893518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45977.339327893518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45977.339327893518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45977.339327893518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45977.339327893518</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2025-11-16T05:08:39Z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