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494" documentId="120_S{2AC9BD13-BADA-5192-A53E-5A8FF88502F6}" xr6:coauthVersionLast="47" xr6:coauthVersionMax="47" xr10:uidLastSave="{289DA4FB-F4F3-44DC-9B32-84D755AAE78B}"/>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5" i="4" l="1"/>
  <c r="L66" i="4"/>
  <c r="L67" i="4"/>
  <c r="L68" i="4"/>
  <c r="J65" i="4"/>
  <c r="J66" i="4"/>
  <c r="J67" i="4"/>
  <c r="J68" i="4"/>
  <c r="I65" i="4"/>
  <c r="I66" i="4"/>
  <c r="I67" i="4"/>
  <c r="I68" i="4"/>
  <c r="B65" i="4"/>
  <c r="B66" i="4"/>
  <c r="B67" i="4"/>
  <c r="B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L62" i="4"/>
  <c r="L63" i="4"/>
  <c r="L64" i="4"/>
  <c r="J62" i="4"/>
  <c r="J63" i="4"/>
  <c r="J64" i="4"/>
  <c r="I62" i="4"/>
  <c r="I63" i="4"/>
  <c r="I64" i="4"/>
  <c r="B62" i="4"/>
  <c r="B63" i="4"/>
  <c r="B64" i="4"/>
  <c r="B11" i="1"/>
  <c r="B2" i="3"/>
  <c r="G2" i="3"/>
  <c r="I2" i="3"/>
  <c r="J2" i="3"/>
  <c r="L2" i="3"/>
  <c r="B3" i="3"/>
  <c r="G3" i="3"/>
  <c r="I3" i="3"/>
  <c r="J3" i="3"/>
  <c r="L3" i="3"/>
  <c r="B4" i="3"/>
  <c r="G4" i="3"/>
  <c r="I4" i="3"/>
  <c r="J4" i="3"/>
  <c r="L4"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3" i="9"/>
  <c r="B14" i="9"/>
  <c r="B15" i="9"/>
  <c r="B16" i="9"/>
  <c r="B17" i="9"/>
  <c r="B18" i="9"/>
  <c r="B19" i="9"/>
  <c r="B20" i="9"/>
  <c r="B21" i="9"/>
  <c r="B22" i="9"/>
  <c r="B23" i="9"/>
  <c r="B24" i="9"/>
  <c r="B25" i="9"/>
  <c r="B26" i="9"/>
  <c r="B27" i="9"/>
  <c r="B28" i="9"/>
  <c r="B29" i="9"/>
  <c r="B30" i="9"/>
  <c r="B31" i="9"/>
  <c r="B32" i="9"/>
  <c r="G13" i="9"/>
  <c r="G14" i="9"/>
  <c r="G15" i="9"/>
  <c r="G16" i="9"/>
  <c r="G17" i="9"/>
  <c r="G18" i="9"/>
  <c r="G19" i="9"/>
  <c r="G20" i="9"/>
  <c r="G21" i="9"/>
  <c r="G22" i="9"/>
  <c r="G23" i="9"/>
  <c r="G24" i="9"/>
  <c r="G25" i="9"/>
  <c r="G26" i="9"/>
  <c r="G27" i="9"/>
  <c r="G28" i="9"/>
  <c r="G29" i="9"/>
  <c r="G30" i="9"/>
  <c r="G31" i="9"/>
  <c r="G32" i="9"/>
  <c r="I13" i="9"/>
  <c r="I14" i="9"/>
  <c r="I15" i="9"/>
  <c r="I16" i="9"/>
  <c r="I17" i="9"/>
  <c r="I18" i="9"/>
  <c r="I19" i="9"/>
  <c r="I20" i="9"/>
  <c r="I21" i="9"/>
  <c r="I22" i="9"/>
  <c r="I23" i="9"/>
  <c r="I24" i="9"/>
  <c r="I25" i="9"/>
  <c r="I26" i="9"/>
  <c r="I27" i="9"/>
  <c r="I28" i="9"/>
  <c r="I29" i="9"/>
  <c r="I30" i="9"/>
  <c r="I31" i="9"/>
  <c r="I32" i="9"/>
  <c r="L13" i="9"/>
  <c r="L14" i="9"/>
  <c r="L15" i="9"/>
  <c r="L16" i="9"/>
  <c r="L17" i="9"/>
  <c r="L18" i="9"/>
  <c r="L19" i="9"/>
  <c r="L20" i="9"/>
  <c r="L21" i="9"/>
  <c r="L22" i="9"/>
  <c r="L23" i="9"/>
  <c r="L24" i="9"/>
  <c r="L25" i="9"/>
  <c r="L26" i="9"/>
  <c r="L27" i="9"/>
  <c r="L28" i="9"/>
  <c r="L29" i="9"/>
  <c r="L30" i="9"/>
  <c r="L31" i="9"/>
  <c r="L32" i="9"/>
  <c r="J13" i="9"/>
  <c r="J14" i="9"/>
  <c r="J15" i="9"/>
  <c r="J16" i="9"/>
  <c r="J17" i="9"/>
  <c r="J18" i="9"/>
  <c r="J19" i="9"/>
  <c r="J20" i="9"/>
  <c r="J21" i="9"/>
  <c r="J22" i="9"/>
  <c r="J23" i="9"/>
  <c r="J24" i="9"/>
  <c r="J25" i="9"/>
  <c r="J26" i="9"/>
  <c r="J27" i="9"/>
  <c r="J28" i="9"/>
  <c r="J29" i="9"/>
  <c r="J30" i="9"/>
  <c r="J31" i="9"/>
  <c r="J32" i="9"/>
  <c r="L2" i="9"/>
  <c r="L3" i="9"/>
  <c r="L4" i="9"/>
  <c r="L5" i="9"/>
  <c r="L6" i="9"/>
  <c r="L7" i="9"/>
  <c r="L8" i="9"/>
  <c r="L9" i="9"/>
  <c r="L10" i="9"/>
  <c r="L11" i="9"/>
  <c r="L12" i="9"/>
  <c r="J2" i="9"/>
  <c r="J3" i="9"/>
  <c r="J4" i="9"/>
  <c r="J5" i="9"/>
  <c r="J6" i="9"/>
  <c r="J7" i="9"/>
  <c r="J8" i="9"/>
  <c r="J9" i="9"/>
  <c r="J10" i="9"/>
  <c r="J11" i="9"/>
  <c r="J12" i="9"/>
  <c r="I2" i="9"/>
  <c r="I3" i="9"/>
  <c r="I4" i="9"/>
  <c r="I5" i="9"/>
  <c r="I6" i="9"/>
  <c r="I7" i="9"/>
  <c r="I8" i="9"/>
  <c r="I9" i="9"/>
  <c r="I10" i="9"/>
  <c r="I11" i="9"/>
  <c r="I12" i="9"/>
  <c r="B2" i="9"/>
  <c r="B3" i="9"/>
  <c r="B4" i="9"/>
  <c r="B5" i="9"/>
  <c r="B6" i="9"/>
  <c r="B7" i="9"/>
  <c r="B8" i="9"/>
  <c r="B9" i="9"/>
  <c r="B10" i="9"/>
  <c r="B11" i="9"/>
  <c r="B12" i="9"/>
  <c r="G2" i="9"/>
  <c r="G3" i="9"/>
  <c r="G4" i="9"/>
  <c r="G5" i="9"/>
  <c r="G6" i="9"/>
  <c r="G7" i="9"/>
  <c r="G8" i="9"/>
  <c r="G9" i="9"/>
  <c r="G10" i="9"/>
  <c r="G11" i="9"/>
  <c r="G12" i="9"/>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<sst xmlns="http://schemas.openxmlformats.org/spreadsheetml/2006/main" count="180276" uniqueCount="39121">
  <si>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</si>
  <si>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</si>
  <si>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</si>
  <si>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</si>
  <si>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</si>
  <si>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</si>
  <si>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</si>
  <si>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</si>
  <si>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</si>
  <si>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</si>
  <si>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</si>
  <si>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</si>
  <si>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</si>
  <si>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</si>
  <si>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</si>
  <si>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</si>
  <si>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</si>
  <si>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</si>
  <si>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</si>
  <si>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</si>
  <si>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</si>
  <si>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</si>
  <si>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</si>
  <si>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</si>
  <si>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</si>
  <si>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</si>
  <si>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</si>
  <si>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</si>
  <si>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</si>
  <si>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</si>
  <si>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</si>
  <si>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</si>
  <si>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</si>
  <si>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</si>
  <si>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</si>
  <si>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</si>
  <si>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</si>
  <si>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</si>
  <si>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</si>
  <si>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</si>
  <si>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</si>
  <si>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</si>
  <si>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</si>
  <si>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</si>
  <si>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</si>
  <si>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</si>
  <si>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</si>
  <si>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</si>
  <si>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</si>
  <si>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</si>
  <si>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</si>
  <si>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</si>
  <si>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</si>
  <si>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</si>
  <si>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</si>
  <si>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</si>
  <si>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</si>
  <si>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</si>
  <si>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</si>
  <si>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</si>
  <si>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</si>
  <si>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</si>
  <si>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</si>
  <si>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</si>
  <si>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</si>
  <si>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</si>
  <si>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</si>
  <si>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</si>
  <si>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</si>
  <si>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</si>
  <si>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</si>
  <si>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</si>
  <si>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</si>
  <si>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</si>
  <si>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</si>
  <si>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</si>
  <si>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</si>
  <si>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</si>
  <si>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</si>
  <si>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</si>
  <si>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</si>
  <si>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</si>
  <si>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</si>
  <si>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</si>
  <si>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</si>
  <si>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</si>
  <si>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</si>
  <si>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</si>
  <si>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</si>
  <si>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</si>
  <si>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</si>
  <si>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</si>
  <si>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</si>
  <si>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</si>
  <si>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</si>
  <si>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</si>
  <si>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</si>
  <si>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</si>
  <si>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</si>
  <si>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</si>
  <si>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</si>
  <si>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</si>
  <si>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</si>
  <si>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</si>
  <si>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</si>
  <si>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</si>
  <si>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</si>
  <si>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</si>
  <si>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</si>
  <si>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</si>
  <si>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</si>
  <si>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</si>
  <si>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</si>
  <si>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</si>
  <si>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</si>
  <si>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</si>
  <si>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</si>
  <si>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</si>
  <si>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</si>
  <si>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</si>
  <si>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</si>
  <si>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</si>
  <si>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</si>
  <si>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</si>
  <si>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</si>
  <si>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</si>
  <si>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</si>
  <si>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</si>
  <si>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</si>
  <si>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</si>
  <si>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</si>
  <si>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</si>
  <si>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</si>
  <si>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</si>
  <si>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</si>
  <si>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</si>
  <si>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</si>
  <si>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</si>
  <si>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</si>
  <si>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</si>
  <si>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</si>
  <si>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</si>
  <si>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</si>
  <si>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</si>
  <si>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</si>
  <si>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</si>
  <si>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</si>
  <si>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</si>
  <si>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</si>
  <si>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</si>
  <si>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</si>
  <si>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</si>
  <si>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</si>
  <si>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</si>
  <si>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</si>
  <si>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</si>
  <si>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</si>
  <si>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</si>
  <si>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</si>
  <si>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</si>
  <si>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</si>
  <si>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</si>
  <si>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</si>
  <si>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</si>
  <si>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</si>
  <si>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</si>
  <si>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</si>
  <si>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</si>
  <si>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</si>
  <si>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</si>
  <si>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</si>
  <si>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</si>
  <si>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</si>
  <si>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</si>
  <si>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</si>
  <si>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</si>
  <si>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</si>
  <si>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</si>
  <si>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</si>
  <si>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</si>
  <si>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</si>
  <si>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</si>
  <si>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</si>
  <si>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</si>
  <si>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</si>
  <si>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</si>
  <si>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</si>
  <si>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</si>
  <si>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</si>
  <si>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</si>
  <si>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</si>
  <si>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</si>
  <si>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</si>
  <si>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</si>
  <si>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</si>
  <si>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</si>
  <si>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</si>
  <si>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</si>
  <si>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</si>
  <si>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</si>
  <si>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</si>
  <si>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</si>
  <si>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</si>
  <si>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</si>
  <si>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</si>
  <si>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</si>
  <si>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</si>
  <si>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</si>
  <si>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</si>
  <si>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</si>
  <si>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</si>
  <si>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</si>
  <si>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</si>
  <si>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</si>
  <si>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</si>
  <si>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</si>
  <si>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</si>
  <si>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</si>
  <si>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</si>
  <si>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</si>
  <si>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</si>
  <si>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</si>
  <si>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</si>
  <si>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</si>
  <si>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</si>
  <si>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</si>
  <si>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</si>
  <si>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</si>
  <si>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</si>
  <si>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</si>
  <si>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</si>
  <si>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</si>
  <si>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</si>
  <si>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</si>
  <si>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</si>
  <si>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</si>
  <si>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</si>
  <si>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</si>
  <si>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</si>
  <si>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</si>
  <si>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</si>
  <si>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</si>
  <si>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</si>
  <si>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</si>
  <si>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</si>
  <si>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</si>
  <si>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</si>
  <si>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</si>
  <si>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</si>
  <si>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</si>
  <si>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</si>
  <si>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</si>
  <si>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</si>
  <si>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</si>
  <si>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</si>
  <si>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</si>
  <si>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</si>
  <si>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</si>
  <si>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</si>
  <si>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</si>
  <si>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</si>
  <si>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</si>
  <si>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</si>
  <si>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</si>
  <si>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</si>
  <si>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</si>
  <si>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</si>
  <si>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</si>
  <si>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</si>
  <si>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</si>
  <si>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</si>
  <si>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</si>
  <si>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</si>
  <si>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</si>
  <si>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</si>
  <si>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</si>
  <si>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</si>
  <si>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</si>
  <si>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</si>
  <si>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</si>
  <si>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</si>
  <si>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</si>
  <si>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</si>
  <si>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</si>
  <si>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</si>
  <si>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</si>
  <si>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</si>
  <si>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</si>
  <si>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</si>
  <si>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</si>
  <si>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</si>
  <si>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</si>
  <si>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</si>
  <si>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</si>
  <si>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</si>
  <si>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</si>
  <si>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</si>
  <si>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</si>
  <si>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</si>
  <si>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</si>
  <si>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</si>
  <si>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</si>
  <si>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</si>
  <si>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</si>
  <si>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</si>
  <si>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</si>
  <si>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</si>
  <si>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</si>
  <si>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</si>
  <si>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</si>
  <si>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</si>
  <si>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</si>
  <si>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</si>
  <si>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</si>
  <si>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</si>
  <si>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</si>
  <si>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</si>
  <si>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</si>
  <si>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</si>
  <si>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</si>
  <si>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</si>
  <si>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</si>
  <si>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</si>
  <si>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</si>
  <si>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</si>
  <si>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</si>
  <si>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</si>
  <si>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</si>
  <si>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</si>
  <si>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</si>
  <si>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</si>
  <si>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</si>
  <si>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</si>
  <si>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</si>
  <si>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</si>
  <si>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</si>
  <si>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</si>
  <si>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</si>
  <si>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</si>
  <si>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</si>
  <si>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</si>
  <si>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</si>
  <si>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</si>
  <si>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</si>
  <si>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</si>
  <si>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</si>
  <si>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</si>
  <si>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</si>
  <si>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</si>
  <si>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</si>
  <si>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</si>
  <si>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</si>
  <si>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</si>
  <si>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</si>
  <si>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</si>
  <si>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</si>
  <si>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</si>
  <si>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</si>
  <si>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</si>
  <si>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</si>
  <si>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</si>
  <si>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</si>
  <si>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</si>
  <si>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</si>
  <si>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</si>
  <si>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</si>
  <si>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</si>
  <si>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</si>
  <si>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</si>
  <si>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</si>
  <si>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</si>
  <si>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</si>
  <si>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</si>
  <si>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</si>
  <si>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</si>
  <si>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</si>
  <si>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</si>
  <si>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</si>
  <si>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</si>
  <si>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</si>
  <si>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</si>
  <si>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</si>
  <si>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</si>
  <si>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</si>
  <si>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</si>
  <si>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</si>
  <si>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</si>
  <si>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</si>
  <si>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</si>
  <si>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</si>
  <si>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</si>
  <si>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</si>
  <si>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</si>
  <si>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</si>
  <si>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</si>
  <si>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</si>
  <si>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</si>
  <si>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</si>
  <si>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</si>
  <si>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</si>
  <si>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</si>
  <si>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</si>
  <si>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</si>
  <si>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</si>
  <si>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</si>
  <si>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</si>
  <si>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</si>
  <si>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</si>
  <si>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</si>
  <si>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</si>
  <si>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</si>
  <si>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</si>
  <si>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</si>
  <si>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</si>
  <si>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</si>
  <si>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</si>
  <si>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</si>
  <si>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</si>
  <si>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</si>
  <si>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</si>
  <si>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</si>
  <si>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</si>
  <si>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</si>
  <si>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</si>
  <si>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</si>
  <si>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</si>
  <si>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</si>
  <si>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</si>
  <si>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</si>
  <si>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</si>
  <si>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</si>
  <si>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</si>
  <si>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</si>
  <si>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</si>
  <si>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</si>
  <si>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</si>
  <si>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</si>
  <si>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</si>
  <si>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</si>
  <si>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</si>
  <si>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</si>
  <si>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</si>
  <si>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</si>
  <si>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</si>
  <si>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</si>
  <si>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</si>
  <si>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</si>
  <si>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</si>
  <si>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</si>
  <si>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</si>
  <si>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</si>
  <si>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</si>
  <si>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</si>
  <si>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</si>
  <si>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</si>
  <si>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</si>
  <si>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</si>
  <si>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</si>
  <si>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</si>
  <si>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</si>
  <si>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</si>
  <si>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</si>
  <si>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</si>
  <si>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</si>
  <si>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</si>
  <si>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</si>
  <si>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</si>
  <si>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</si>
  <si>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</si>
  <si>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</si>
  <si>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</si>
  <si>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</si>
  <si>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</si>
  <si>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</si>
  <si>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</si>
  <si>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</si>
  <si>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</si>
  <si>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</si>
  <si>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</si>
  <si>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</si>
  <si>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</si>
  <si>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</si>
  <si>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</si>
  <si>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</si>
  <si>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</si>
  <si>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</si>
  <si>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</si>
  <si>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</si>
  <si>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</si>
  <si>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</si>
  <si>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</si>
  <si>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</si>
  <si>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</si>
  <si>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</si>
  <si>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</si>
  <si>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</si>
  <si>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</si>
  <si>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</si>
  <si>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</si>
  <si>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</si>
  <si>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</si>
  <si>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</si>
  <si>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</si>
  <si>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</si>
  <si>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</si>
  <si>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</si>
  <si>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</si>
  <si>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</si>
  <si>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</si>
  <si>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</si>
  <si>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</si>
  <si>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</si>
  <si>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</si>
  <si>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</si>
  <si>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</si>
  <si>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</si>
  <si>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</si>
  <si>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</si>
  <si>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</si>
  <si>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</si>
  <si>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</si>
  <si>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</si>
  <si>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</si>
  <si>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</si>
  <si>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</si>
  <si>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</si>
  <si>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</si>
  <si>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</si>
  <si>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</si>
  <si>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</si>
  <si>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</si>
  <si>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</si>
  <si>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</si>
  <si>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</si>
  <si>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</si>
  <si>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</si>
  <si>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</si>
  <si>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</si>
  <si>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</si>
  <si>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</si>
  <si>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</si>
  <si>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</si>
  <si>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</si>
  <si>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</si>
  <si>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</si>
  <si>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</si>
  <si>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</si>
  <si>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</si>
  <si>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</si>
  <si>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</si>
  <si>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</si>
  <si>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</si>
  <si>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</si>
  <si>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</si>
  <si>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</si>
  <si>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</si>
  <si>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</si>
  <si>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</si>
  <si>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</si>
  <si>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</si>
  <si>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</si>
  <si>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</si>
  <si>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</si>
  <si>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</si>
  <si>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</si>
  <si>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</si>
  <si>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</si>
  <si>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</si>
  <si>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</si>
  <si>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</si>
  <si>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</si>
  <si>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</si>
  <si>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</si>
  <si>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</si>
  <si>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</si>
  <si>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</si>
  <si>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</si>
  <si>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</si>
  <si>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</si>
  <si>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</si>
  <si>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</si>
  <si>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</si>
  <si>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</si>
  <si>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</si>
  <si>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</si>
  <si>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</si>
  <si>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</si>
  <si>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</si>
  <si>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</si>
  <si>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</si>
  <si>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</si>
  <si>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</si>
  <si>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</si>
  <si>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</si>
  <si>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</si>
  <si>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</si>
  <si>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</si>
  <si>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</si>
  <si>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</si>
  <si>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</si>
  <si>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</si>
  <si>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</si>
  <si>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</si>
  <si>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</si>
  <si>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</si>
  <si>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</si>
  <si>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</si>
  <si>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</si>
  <si>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</si>
  <si>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</si>
  <si>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</si>
  <si>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</si>
  <si>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</si>
  <si>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</si>
  <si>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</si>
  <si>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</si>
  <si>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</si>
  <si>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</si>
  <si>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</si>
  <si>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</si>
  <si>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</si>
  <si>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</si>
  <si>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</si>
  <si>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</si>
  <si>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</si>
  <si>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</si>
  <si>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</si>
  <si>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</si>
  <si>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</si>
  <si>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</si>
  <si>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</si>
  <si>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</si>
  <si>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</si>
  <si>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</si>
  <si>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</si>
  <si>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</si>
  <si>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</si>
  <si>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</si>
  <si>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</si>
  <si>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</si>
  <si>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</si>
  <si>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</si>
  <si>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</si>
  <si>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</si>
  <si>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</si>
  <si>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</si>
  <si>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</si>
  <si>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</si>
  <si>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</si>
  <si>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</si>
  <si>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</si>
  <si>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</si>
  <si>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</si>
  <si>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</si>
  <si>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</si>
  <si>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</si>
  <si>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</si>
  <si>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</si>
  <si>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</si>
  <si>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</si>
  <si>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</si>
  <si>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</si>
  <si>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</si>
  <si>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</si>
  <si>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</si>
  <si>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</si>
  <si>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</si>
  <si>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</si>
  <si>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</si>
  <si>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</si>
  <si>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</si>
  <si>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</si>
  <si>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</si>
  <si>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</si>
  <si>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</si>
  <si>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</si>
  <si>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</si>
  <si>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</si>
  <si>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</si>
  <si>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</si>
  <si>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</si>
  <si>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</si>
  <si>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</si>
  <si>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</si>
  <si>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</si>
  <si>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</si>
  <si>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</si>
  <si>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</si>
  <si>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</si>
  <si>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</si>
  <si>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</si>
  <si>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</si>
  <si>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</si>
  <si>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</si>
  <si>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</si>
  <si>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</si>
  <si>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</si>
  <si>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</si>
  <si>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</si>
  <si>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</si>
  <si>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</si>
  <si>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</si>
  <si>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</si>
  <si>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</si>
  <si>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</si>
  <si>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</si>
  <si>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</si>
  <si>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</si>
  <si>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</si>
  <si>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</si>
  <si>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</si>
  <si>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</si>
  <si>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</si>
  <si>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</si>
  <si>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</si>
  <si>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</si>
  <si>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</si>
  <si>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</si>
  <si>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</si>
  <si>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</si>
  <si>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</si>
  <si>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</si>
  <si>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</si>
  <si>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</si>
  <si>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</si>
  <si>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</si>
  <si>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</si>
  <si>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</si>
  <si>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</si>
  <si>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</si>
  <si>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</si>
  <si>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</si>
  <si>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</si>
  <si>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</si>
  <si>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</si>
  <si>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</si>
  <si>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</si>
  <si>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</si>
  <si>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</si>
  <si>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</si>
  <si>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</si>
  <si>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</si>
  <si>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</si>
  <si>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</si>
  <si>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</si>
  <si>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</si>
  <si>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</si>
  <si>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</si>
  <si>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</si>
  <si>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</si>
  <si>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</si>
  <si>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</si>
  <si>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</si>
  <si>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</si>
  <si>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</si>
  <si>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</si>
  <si>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</si>
  <si>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</si>
  <si>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</si>
  <si>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</si>
  <si>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</si>
  <si>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</si>
  <si>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</si>
  <si>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</si>
  <si>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</si>
  <si>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</si>
  <si>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</si>
  <si>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</si>
  <si>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</si>
  <si>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</si>
  <si>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</si>
  <si>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</si>
  <si>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</si>
  <si>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</si>
  <si>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</si>
  <si>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</si>
  <si>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</si>
  <si>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</si>
  <si>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</si>
  <si>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</si>
  <si>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</si>
  <si>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</si>
  <si>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</si>
  <si>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</si>
  <si>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</si>
  <si>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</si>
  <si>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</si>
  <si>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</si>
  <si>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</si>
  <si>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</si>
  <si>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</si>
  <si>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</si>
  <si>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</si>
  <si>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</si>
  <si>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</si>
  <si>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</si>
  <si>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</si>
  <si>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</si>
  <si>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</si>
  <si>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</si>
  <si>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</si>
  <si>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</si>
  <si>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</si>
  <si>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</si>
  <si>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</si>
  <si>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</si>
  <si>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</si>
  <si>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</si>
  <si>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</si>
  <si>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</si>
  <si>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</si>
  <si>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</si>
  <si>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</si>
  <si>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</si>
  <si>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</si>
  <si>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</si>
  <si>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</si>
  <si>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</si>
  <si>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</si>
  <si>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</si>
  <si>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</si>
  <si>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</si>
  <si>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</si>
  <si>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</si>
  <si>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</si>
  <si>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</si>
  <si>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</si>
  <si>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</si>
  <si>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</si>
  <si>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</si>
  <si>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</si>
  <si>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</si>
  <si>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</si>
  <si>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</si>
  <si>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</si>
  <si>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</si>
  <si>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</si>
  <si>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</si>
  <si>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</si>
  <si>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</si>
  <si>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</si>
  <si>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</si>
  <si>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</si>
  <si>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</si>
  <si>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</si>
  <si>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</si>
  <si>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</si>
  <si>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</si>
  <si>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</si>
  <si>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</si>
  <si>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</si>
  <si>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</si>
  <si>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</si>
  <si>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</si>
  <si>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</si>
  <si>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</si>
  <si>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</si>
  <si>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</si>
  <si>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</si>
  <si>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</si>
  <si>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</si>
  <si>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</si>
  <si>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</si>
  <si>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</si>
  <si>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</si>
  <si>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</si>
  <si>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</si>
  <si>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</si>
  <si>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</si>
  <si>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</si>
  <si>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</si>
  <si>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</si>
  <si>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</si>
  <si>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</si>
  <si>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</si>
  <si>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</si>
  <si>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</si>
  <si>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</si>
  <si>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</si>
  <si>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</si>
  <si>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</si>
  <si>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</si>
  <si>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</si>
  <si>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</si>
  <si>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</si>
  <si>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</si>
  <si>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</si>
  <si>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</si>
  <si>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</si>
  <si>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</si>
  <si>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</si>
  <si>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</si>
  <si>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</si>
  <si>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</si>
  <si>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</si>
  <si>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</si>
  <si>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</si>
  <si>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</si>
  <si>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</si>
  <si>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</si>
  <si>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</si>
  <si>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</si>
  <si>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</si>
  <si>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</si>
  <si>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</si>
  <si>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</si>
  <si>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</si>
  <si>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</si>
  <si>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</si>
  <si>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</si>
  <si>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</si>
  <si>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</si>
  <si>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</si>
  <si>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</si>
  <si>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</si>
  <si>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</si>
  <si>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</si>
  <si>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</si>
  <si>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</si>
  <si>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</si>
  <si>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</si>
  <si>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</si>
  <si>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</si>
  <si>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</si>
  <si>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</si>
  <si>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</si>
  <si>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</si>
  <si>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</si>
  <si>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</si>
  <si>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</si>
  <si>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</si>
  <si>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</si>
  <si>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</si>
  <si>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</si>
  <si>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</si>
  <si>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</si>
  <si>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</si>
  <si>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</si>
  <si>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</si>
  <si>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</si>
  <si>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</si>
  <si>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</si>
  <si>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</si>
  <si>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</si>
  <si>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</si>
  <si>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</si>
  <si>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</si>
  <si>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</si>
  <si>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</si>
  <si>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</si>
  <si>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</si>
  <si>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</si>
  <si>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</si>
  <si>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</si>
  <si>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</si>
  <si>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</si>
  <si>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</si>
  <si>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</si>
  <si>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</si>
  <si>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</si>
  <si>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</si>
  <si>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</si>
  <si>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</si>
  <si>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</si>
  <si>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</si>
  <si>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</si>
  <si>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</si>
  <si>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</si>
  <si>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</si>
  <si>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</si>
  <si>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</si>
  <si>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</si>
  <si>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</si>
  <si>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</si>
  <si>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</si>
  <si>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</si>
  <si>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</si>
  <si>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</si>
  <si>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</si>
  <si>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</si>
  <si>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</si>
  <si>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</si>
  <si>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</si>
  <si>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</si>
  <si>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</si>
  <si>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</si>
  <si>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</si>
  <si>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</si>
  <si>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</si>
  <si>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</si>
  <si>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</si>
  <si>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</si>
  <si>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</si>
  <si>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</si>
  <si>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</si>
  <si>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</si>
  <si>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</si>
  <si>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</si>
  <si>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</si>
  <si>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</si>
  <si>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</si>
  <si>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</si>
  <si>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</si>
  <si>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</si>
  <si>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</si>
  <si>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</si>
  <si>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</si>
  <si>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</si>
  <si>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</si>
  <si>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</si>
  <si>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</si>
  <si>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</si>
  <si>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</si>
  <si>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</si>
  <si>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</si>
  <si>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</si>
  <si>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</si>
  <si>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</si>
  <si>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</si>
  <si>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</si>
  <si>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</si>
  <si>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</si>
  <si>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</si>
  <si>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</si>
  <si>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</si>
  <si>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</si>
  <si>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</si>
  <si>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</si>
  <si>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</si>
  <si>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</si>
  <si>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</si>
  <si>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</si>
  <si>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</si>
  <si>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</si>
  <si>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</si>
  <si>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</si>
  <si>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</si>
  <si>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</si>
  <si>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</si>
  <si>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</si>
  <si>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</si>
  <si>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</si>
  <si>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</si>
  <si>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</si>
  <si>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</si>
  <si>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</si>
  <si>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</si>
  <si>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</si>
  <si>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</si>
  <si>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</si>
  <si>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</si>
  <si>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</si>
  <si>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</si>
  <si>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</si>
  <si>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</si>
  <si>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</si>
  <si>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</si>
  <si>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</si>
  <si>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</si>
  <si>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</si>
  <si>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</si>
  <si>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</si>
  <si>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</si>
  <si>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</si>
  <si>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</si>
  <si>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</si>
  <si>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</si>
  <si>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</si>
  <si>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</si>
  <si>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</si>
  <si>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</si>
  <si>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</si>
  <si>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</si>
  <si>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</si>
  <si>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</si>
  <si>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</si>
  <si>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</si>
  <si>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</si>
  <si>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</si>
  <si>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</si>
  <si>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</si>
  <si>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</si>
  <si>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</si>
  <si>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</si>
  <si>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</si>
  <si>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</si>
  <si>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</si>
  <si>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</si>
  <si>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</si>
  <si>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</si>
  <si>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</si>
  <si>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</si>
  <si>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</si>
  <si>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</si>
  <si>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</si>
  <si>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</si>
  <si>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</si>
  <si>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</si>
  <si>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</si>
  <si>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</si>
  <si>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</si>
  <si>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</si>
  <si>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</si>
  <si>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</si>
  <si>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</si>
  <si>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</si>
  <si>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</si>
  <si>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</si>
  <si>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</si>
  <si>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</si>
  <si>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</si>
  <si>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</si>
  <si>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</si>
  <si>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</si>
  <si>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</si>
  <si>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</si>
  <si>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</si>
  <si>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</si>
  <si>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</si>
  <si>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</si>
  <si>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</si>
  <si>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</si>
  <si>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</si>
  <si>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</si>
  <si>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</si>
  <si>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</si>
  <si>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</si>
  <si>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</si>
  <si>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</si>
  <si>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</si>
  <si>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</si>
  <si>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</si>
  <si>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</si>
  <si>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</si>
  <si>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</si>
  <si>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</si>
  <si>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</si>
  <si>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</si>
  <si>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</si>
  <si>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</si>
  <si>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</si>
  <si>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</si>
  <si>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</si>
  <si>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</si>
  <si>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</si>
  <si>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</si>
  <si>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</si>
  <si>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</si>
  <si>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</si>
  <si>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</si>
  <si>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</si>
  <si>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</si>
  <si>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</si>
  <si>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</si>
  <si>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</si>
  <si>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</si>
  <si>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</si>
  <si>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</si>
  <si>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</si>
  <si>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</si>
  <si>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</si>
  <si>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</si>
  <si>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</si>
  <si>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</si>
  <si>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</si>
  <si>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</si>
  <si>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</si>
  <si>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</si>
  <si>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</si>
  <si>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</si>
  <si>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</si>
  <si>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</si>
  <si>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</si>
  <si>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</si>
  <si>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</si>
  <si>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</si>
  <si>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</si>
  <si>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</si>
  <si>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</si>
  <si>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</si>
  <si>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</si>
  <si>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</si>
  <si>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</si>
  <si>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</si>
  <si>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</si>
  <si>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</si>
  <si>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</si>
  <si>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</si>
  <si>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</si>
  <si>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</si>
  <si>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</si>
  <si>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</si>
  <si>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</si>
  <si>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</si>
  <si>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</si>
  <si>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</si>
  <si>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</si>
  <si>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</si>
  <si>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</si>
  <si>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</si>
  <si>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</si>
  <si>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</si>
  <si>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</si>
  <si>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</si>
  <si>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</si>
  <si>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</si>
  <si>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</si>
  <si>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</si>
  <si>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</si>
  <si>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</si>
  <si>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</si>
  <si>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</si>
  <si>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</si>
  <si>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</si>
  <si>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</si>
  <si>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</si>
  <si>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</si>
  <si>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</si>
  <si>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</si>
  <si>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</si>
  <si>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</si>
  <si>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</si>
  <si>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</si>
  <si>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</si>
  <si>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</si>
  <si>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</si>
  <si>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</si>
  <si>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</si>
  <si>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</si>
  <si>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</si>
  <si>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</si>
  <si>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</si>
  <si>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</si>
  <si>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</si>
  <si>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</si>
  <si>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</si>
  <si>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</si>
  <si>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</si>
  <si>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</si>
  <si>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</si>
  <si>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</si>
  <si>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</si>
  <si>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</si>
  <si>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</si>
  <si>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</si>
  <si>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</si>
  <si>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</si>
  <si>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</si>
  <si>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</si>
  <si>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</si>
  <si>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</si>
  <si>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</si>
  <si>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</si>
  <si>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</si>
  <si>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</si>
  <si>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</si>
  <si>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</si>
  <si>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</si>
  <si>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</si>
  <si>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</si>
  <si>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</si>
  <si>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</si>
  <si>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</si>
  <si>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</si>
  <si>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</si>
  <si>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</si>
  <si>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</si>
  <si>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</si>
  <si>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</si>
  <si>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</si>
  <si>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</si>
  <si>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</si>
  <si>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</si>
  <si>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</si>
  <si>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</si>
  <si>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</si>
  <si>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</si>
  <si>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</si>
  <si>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</si>
  <si>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</si>
  <si>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</si>
  <si>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</si>
  <si>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</si>
  <si>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</si>
  <si>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</si>
  <si>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</si>
  <si>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</si>
  <si>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</si>
  <si>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</si>
  <si>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</si>
  <si>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</si>
  <si>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</si>
  <si>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</si>
  <si>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</si>
  <si>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</si>
  <si>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</si>
  <si>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</si>
  <si>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</si>
  <si>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</si>
  <si>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</si>
  <si>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</si>
  <si>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</si>
  <si>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</si>
  <si>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</si>
  <si>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</si>
  <si>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</si>
  <si>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</si>
  <si>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</si>
  <si>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</si>
  <si>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</si>
  <si>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</si>
  <si>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</si>
  <si>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</si>
  <si>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</si>
  <si>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</si>
  <si>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</si>
  <si>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</si>
  <si>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</si>
  <si>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</si>
  <si>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</si>
  <si>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</si>
  <si>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</si>
  <si>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</si>
  <si>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</si>
  <si>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</si>
  <si>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</si>
  <si>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</si>
  <si>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</si>
  <si>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</si>
  <si>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</si>
  <si>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</si>
  <si>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</si>
  <si>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</si>
  <si>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</si>
  <si>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</si>
  <si>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</si>
  <si>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</si>
  <si>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</si>
  <si>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</si>
  <si>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</si>
  <si>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</si>
  <si>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</si>
  <si>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</si>
  <si>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</si>
  <si>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</si>
  <si>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</si>
  <si>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</si>
  <si>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</si>
  <si>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</si>
  <si>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</si>
  <si>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</si>
  <si>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</si>
  <si>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</si>
  <si>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</si>
  <si>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</si>
  <si>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</si>
  <si>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</si>
  <si>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</si>
  <si>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</si>
  <si>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</si>
  <si>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</si>
  <si>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</si>
  <si>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</si>
  <si>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</si>
  <si>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</si>
  <si>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</si>
  <si>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</si>
  <si>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</si>
  <si>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</si>
  <si>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</si>
  <si>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</si>
  <si>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</si>
  <si>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</si>
  <si>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</si>
  <si>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</si>
  <si>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</si>
  <si>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</si>
  <si>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</si>
  <si>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</si>
  <si>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</si>
  <si>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</si>
  <si>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</si>
  <si>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</si>
  <si>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</si>
  <si>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</si>
  <si>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</si>
  <si>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</si>
  <si>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</si>
  <si>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</si>
  <si>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</si>
  <si>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</si>
  <si>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</si>
  <si>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</si>
  <si>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</si>
  <si>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</si>
  <si>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</si>
  <si>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</si>
  <si>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</si>
  <si>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</si>
  <si>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</si>
  <si>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</si>
  <si>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</si>
  <si>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</si>
  <si>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</si>
  <si>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</si>
  <si>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</si>
  <si>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</si>
  <si>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</si>
  <si>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</si>
  <si>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</si>
  <si>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</si>
  <si>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</si>
  <si>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</si>
  <si>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</si>
  <si>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</si>
  <si>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</si>
  <si>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</si>
  <si>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</si>
  <si>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</si>
  <si>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</si>
  <si>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</si>
  <si>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</si>
  <si>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</si>
  <si>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</si>
  <si>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</si>
  <si>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</si>
  <si>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</si>
  <si>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</si>
  <si>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</si>
  <si>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</si>
  <si>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</si>
  <si>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</si>
  <si>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</si>
  <si>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</si>
  <si>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</si>
  <si>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</si>
  <si>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</si>
  <si>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</si>
  <si>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</si>
  <si>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</si>
  <si>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</si>
  <si>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</si>
  <si>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</si>
  <si>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</si>
  <si>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</si>
  <si>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</si>
  <si>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</si>
  <si>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</si>
  <si>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</si>
  <si>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</si>
  <si>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</si>
  <si>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</si>
  <si>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</si>
  <si>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</si>
  <si>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</si>
  <si>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</si>
  <si>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</si>
  <si>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</si>
  <si>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</si>
  <si>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</si>
  <si>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</si>
  <si>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</si>
  <si>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</si>
  <si>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</si>
  <si>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</si>
  <si>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</si>
  <si>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</si>
  <si>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</si>
  <si>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</si>
  <si>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</si>
  <si>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</si>
  <si>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</si>
  <si>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</si>
  <si>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</si>
  <si>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</si>
  <si>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</si>
  <si>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</si>
  <si>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</si>
  <si>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</si>
  <si>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</si>
  <si>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</si>
  <si>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</si>
  <si>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</si>
  <si>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</si>
  <si>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</si>
  <si>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</si>
  <si>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</si>
  <si>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</si>
  <si>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</si>
  <si>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</si>
  <si>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</si>
  <si>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</si>
  <si>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</si>
  <si>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</si>
  <si>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</si>
  <si>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</si>
  <si>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</si>
  <si>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</si>
  <si>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</si>
  <si>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</si>
  <si>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</si>
  <si>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</si>
  <si>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</si>
  <si>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</si>
  <si>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</si>
  <si>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</si>
  <si>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</si>
  <si>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</si>
  <si>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</si>
  <si>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</si>
  <si>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</si>
  <si>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</si>
  <si>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</si>
  <si>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</si>
  <si>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</si>
  <si>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</si>
  <si>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</si>
  <si>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</si>
  <si>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</si>
  <si>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</si>
  <si>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</si>
  <si>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</si>
  <si>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</si>
  <si>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</si>
  <si>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</si>
  <si>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</si>
  <si>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</si>
  <si>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</si>
  <si>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</si>
  <si>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</si>
  <si>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</si>
  <si>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</si>
  <si>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</si>
  <si>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</si>
  <si>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</si>
  <si>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</si>
  <si>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</si>
  <si>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</si>
  <si>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</si>
  <si>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</si>
  <si>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</si>
  <si>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</si>
  <si>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</si>
  <si>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</si>
  <si>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</si>
  <si>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</si>
  <si>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</si>
  <si>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</si>
  <si>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</si>
  <si>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</si>
  <si>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</si>
  <si>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</si>
  <si>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</si>
  <si>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</si>
  <si>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</si>
  <si>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</si>
  <si>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</si>
  <si>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</si>
  <si>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</si>
  <si>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</si>
  <si>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</si>
  <si>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</si>
  <si>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</si>
  <si>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</si>
  <si>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</si>
  <si>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</si>
  <si>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</si>
  <si>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</si>
  <si>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</si>
  <si>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</si>
  <si>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</si>
  <si>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</si>
  <si>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</si>
  <si>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</si>
  <si>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</si>
  <si>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</si>
  <si>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</si>
  <si>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</si>
  <si>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</si>
  <si>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</si>
  <si>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</si>
  <si>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</si>
  <si>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</si>
  <si>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</si>
  <si>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</si>
  <si>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</si>
  <si>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</si>
  <si>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</si>
  <si>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</si>
  <si>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</si>
  <si>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</si>
  <si>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</si>
  <si>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</si>
  <si>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</si>
  <si>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</si>
  <si>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</si>
  <si>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</si>
  <si>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</si>
  <si>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</si>
  <si>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</si>
  <si>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</si>
  <si>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</si>
  <si>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</si>
  <si>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</si>
  <si>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</si>
  <si>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</si>
  <si>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</si>
  <si>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</si>
  <si>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</si>
  <si>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</si>
  <si>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</si>
  <si>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</si>
  <si>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</si>
  <si>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</si>
  <si>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</si>
  <si>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</si>
  <si>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</si>
  <si>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</si>
  <si>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</si>
  <si>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</si>
  <si>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</si>
  <si>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</si>
  <si>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</si>
  <si>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</si>
  <si>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</si>
  <si>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</si>
  <si>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</si>
  <si>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</si>
  <si>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</si>
  <si>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</si>
  <si>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</si>
  <si>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</si>
  <si>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</si>
  <si>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</si>
  <si>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</si>
  <si>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</si>
  <si>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</si>
  <si>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</si>
  <si>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</si>
  <si>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</si>
  <si>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</si>
  <si>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</si>
  <si>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</si>
  <si>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</si>
  <si>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</si>
  <si>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</si>
  <si>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</si>
  <si>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</si>
  <si>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</si>
  <si>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</si>
  <si>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</si>
  <si>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</si>
  <si>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</si>
  <si>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</si>
  <si>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</si>
  <si>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</si>
  <si>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</si>
  <si>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</si>
  <si>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</si>
  <si>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</si>
  <si>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</si>
  <si>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</si>
  <si>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</si>
  <si>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</si>
  <si>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</si>
  <si>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</si>
  <si>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</si>
  <si>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</si>
  <si>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</si>
  <si>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</si>
  <si>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</si>
  <si>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</si>
  <si>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</si>
  <si>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</si>
  <si>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</si>
  <si>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</si>
  <si>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</si>
  <si>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</si>
  <si>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</si>
  <si>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</si>
  <si>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</si>
  <si>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</si>
  <si>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</si>
  <si>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</si>
  <si>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</si>
  <si>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</si>
  <si>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</si>
  <si>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</si>
  <si>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</si>
  <si>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</si>
  <si>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</si>
  <si>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</si>
  <si>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</si>
  <si>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</si>
  <si>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</si>
  <si>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</si>
  <si>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</si>
  <si>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</si>
  <si>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</si>
  <si>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</si>
  <si>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</si>
  <si>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</si>
  <si>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</si>
  <si>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</si>
  <si>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</si>
  <si>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</si>
  <si>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</si>
  <si>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</si>
  <si>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</si>
  <si>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</si>
  <si>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</si>
  <si>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</si>
  <si>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</si>
  <si>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</si>
  <si>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</si>
  <si>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</si>
  <si>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</si>
  <si>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</si>
  <si>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</si>
  <si>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</si>
  <si>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</si>
  <si>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</si>
  <si>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</si>
  <si>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</si>
  <si>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</si>
  <si>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</si>
  <si>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</si>
  <si>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</si>
  <si>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</si>
  <si>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</si>
  <si>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</si>
  <si>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</si>
  <si>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</si>
  <si>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</si>
  <si>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</si>
  <si>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</si>
  <si>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</si>
  <si>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</si>
  <si>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</si>
  <si>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</si>
  <si>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</si>
  <si>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</si>
  <si>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</si>
  <si>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</si>
  <si>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</si>
  <si>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</si>
  <si>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</si>
  <si>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</si>
  <si>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</si>
  <si>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</si>
  <si>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</si>
  <si>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</si>
  <si>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</si>
  <si>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</si>
  <si>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</si>
  <si>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</si>
  <si>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</si>
  <si>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</si>
  <si>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</si>
  <si>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</si>
  <si>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</si>
  <si>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</si>
  <si>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</si>
  <si>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</si>
  <si>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</si>
  <si>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</si>
  <si>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</si>
  <si>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</si>
  <si>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</si>
  <si>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</si>
  <si>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</si>
  <si>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</si>
  <si>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</si>
  <si>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</si>
  <si>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</si>
  <si>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</si>
  <si>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</si>
  <si>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</si>
  <si>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</si>
  <si>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</si>
  <si>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</si>
  <si>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</si>
  <si>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</si>
  <si>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</si>
  <si>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</si>
  <si>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</si>
  <si>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</si>
  <si>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</si>
  <si>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</si>
  <si>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</si>
  <si>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</si>
  <si>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</si>
  <si>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</si>
  <si>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</si>
  <si>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</si>
  <si>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</si>
  <si>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</si>
  <si>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</si>
  <si>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</si>
  <si>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</si>
  <si>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</si>
  <si>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</si>
  <si>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</si>
  <si>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</si>
  <si>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</si>
  <si>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</si>
  <si>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</si>
  <si>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</si>
  <si>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</si>
  <si>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</si>
  <si>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</si>
  <si>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</si>
  <si>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</si>
  <si>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</si>
  <si>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</si>
  <si>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</si>
  <si>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</si>
  <si>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</si>
  <si>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</si>
  <si>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</si>
  <si>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</si>
  <si>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</si>
  <si>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</si>
  <si>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</si>
  <si>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</si>
  <si>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</si>
  <si>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</si>
  <si>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</si>
  <si>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</si>
  <si>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</si>
  <si>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</si>
  <si>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</si>
  <si>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</si>
  <si>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</si>
  <si>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</si>
  <si>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</si>
  <si>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</si>
  <si>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</si>
  <si>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</si>
  <si>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</si>
  <si>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</si>
  <si>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</si>
  <si>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</si>
  <si>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</si>
  <si>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</si>
  <si>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</si>
  <si>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</si>
  <si>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</si>
  <si>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</si>
  <si>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</si>
  <si>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</si>
  <si>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</si>
  <si>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</si>
  <si>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</si>
  <si>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</si>
  <si>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</si>
  <si>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</si>
  <si>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</si>
  <si>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</si>
  <si>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</si>
  <si>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</si>
  <si>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</si>
  <si>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</si>
  <si>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</si>
  <si>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</si>
  <si>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</si>
  <si>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</si>
  <si>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</si>
  <si>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</si>
  <si>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</si>
  <si>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</si>
  <si>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</si>
  <si>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</si>
  <si>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</si>
  <si>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</si>
  <si>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</si>
  <si>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</si>
  <si>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</si>
  <si>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</si>
  <si>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</si>
  <si>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</si>
  <si>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</si>
  <si>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</si>
  <si>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</si>
  <si>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</si>
  <si>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</si>
  <si>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</si>
  <si>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</si>
  <si>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</si>
  <si>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</si>
  <si>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</si>
  <si>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</si>
  <si>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</si>
  <si>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</si>
  <si>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</si>
  <si>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</si>
  <si>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</si>
  <si>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</si>
  <si>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</si>
  <si>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</si>
  <si>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</si>
  <si>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</si>
  <si>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</si>
  <si>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</si>
  <si>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</si>
  <si>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</si>
  <si>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</si>
  <si>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</si>
  <si>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</si>
  <si>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</si>
  <si>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</si>
  <si>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</si>
  <si>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</si>
  <si>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</si>
  <si>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</si>
  <si>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</si>
  <si>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</si>
  <si>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</si>
  <si>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</si>
  <si>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</si>
  <si>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</si>
  <si>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</si>
  <si>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</si>
  <si>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</si>
  <si>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</si>
  <si>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</si>
  <si>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</si>
  <si>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</si>
  <si>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</si>
  <si>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</si>
  <si>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</si>
  <si>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</si>
  <si>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</si>
  <si>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</si>
  <si>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</si>
  <si>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</si>
  <si>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</si>
  <si>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</si>
  <si>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</si>
  <si>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</si>
  <si>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</si>
  <si>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</si>
  <si>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</si>
  <si>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</si>
  <si>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</si>
  <si>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</si>
  <si>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</si>
  <si>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</si>
  <si>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</si>
  <si>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</si>
  <si>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</si>
  <si>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</si>
  <si>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</si>
  <si>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</si>
  <si>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</si>
  <si>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</si>
  <si>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</si>
  <si>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</si>
  <si>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</si>
  <si>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</si>
  <si>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</si>
  <si>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</si>
  <si>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</si>
  <si>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</si>
  <si>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</si>
  <si>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</si>
  <si>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</si>
  <si>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</si>
  <si>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</si>
  <si>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</si>
  <si>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</si>
  <si>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</si>
  <si>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</si>
  <si>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</si>
  <si>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</si>
  <si>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</si>
  <si>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</si>
  <si>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</si>
  <si>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</si>
  <si>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</si>
  <si>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</si>
  <si>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</si>
  <si>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</si>
  <si>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</si>
  <si>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</si>
  <si>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</si>
  <si>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</si>
  <si>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</si>
  <si>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</si>
  <si>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</si>
  <si>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</si>
  <si>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</si>
  <si>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</si>
  <si>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</si>
  <si>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</si>
  <si>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</si>
  <si>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</si>
  <si>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</si>
  <si>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</si>
  <si>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</si>
  <si>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</si>
  <si>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</si>
  <si>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</si>
  <si>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</si>
  <si>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</si>
  <si>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</si>
  <si>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</si>
  <si>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</si>
  <si>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</si>
  <si>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</si>
  <si>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</si>
  <si>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</si>
  <si>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</si>
  <si>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</si>
  <si>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</si>
  <si>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</si>
  <si>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</si>
  <si>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</si>
  <si>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</si>
  <si>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</si>
  <si>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</si>
  <si>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</si>
  <si>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</si>
  <si>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</si>
  <si>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</si>
  <si>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</si>
  <si>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</si>
  <si>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</si>
  <si>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</si>
  <si>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</si>
  <si>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</si>
  <si>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</si>
  <si>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</si>
  <si>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</si>
  <si>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</si>
  <si>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</si>
  <si>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</si>
  <si>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</si>
  <si>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</si>
  <si>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</si>
  <si>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</si>
  <si>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</si>
  <si>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</si>
  <si>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</si>
  <si>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</si>
  <si>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</si>
  <si>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</si>
  <si>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</si>
  <si>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</si>
  <si>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</si>
  <si>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</si>
  <si>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</si>
  <si>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</si>
  <si>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</si>
  <si>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</si>
  <si>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</si>
  <si>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</si>
  <si>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</si>
  <si>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</si>
  <si>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</si>
  <si>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</si>
  <si>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</si>
  <si>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</si>
  <si>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</si>
  <si>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</si>
  <si>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</si>
  <si>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</si>
  <si>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</si>
  <si>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</si>
  <si>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</si>
  <si>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</si>
  <si>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</si>
  <si>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</si>
  <si>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</si>
  <si>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</si>
  <si>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</si>
  <si>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</si>
  <si>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</si>
  <si>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</si>
  <si>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</si>
  <si>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</si>
  <si>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</si>
  <si>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</si>
  <si>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</si>
  <si>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</si>
  <si>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</si>
  <si>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</si>
  <si>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</si>
  <si>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</si>
  <si>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</si>
  <si>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</si>
  <si>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</si>
  <si>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</si>
  <si>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</si>
  <si>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</si>
  <si>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</si>
  <si>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</si>
  <si>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</si>
  <si>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</si>
  <si>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</si>
  <si>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</si>
  <si>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</si>
  <si>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</si>
  <si>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</si>
  <si>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</si>
  <si>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</si>
  <si>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</si>
  <si>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</si>
  <si>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</si>
  <si>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</si>
  <si>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</si>
  <si>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</si>
  <si>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</si>
  <si>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</si>
  <si>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</si>
  <si>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</si>
  <si>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</si>
  <si>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</si>
  <si>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</si>
  <si>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</si>
  <si>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</si>
  <si>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</si>
  <si>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</si>
  <si>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</si>
  <si>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</si>
  <si>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</si>
  <si>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</si>
  <si>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</si>
  <si>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</si>
  <si>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</si>
  <si>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</si>
  <si>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</si>
  <si>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</si>
  <si>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</si>
  <si>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</si>
  <si>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</si>
  <si>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</si>
  <si>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</si>
  <si>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</si>
  <si>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</si>
  <si>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</si>
  <si>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</si>
  <si>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</si>
  <si>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</si>
  <si>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</si>
  <si>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</si>
  <si>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</si>
  <si>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</si>
  <si>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</si>
  <si>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</si>
  <si>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</si>
  <si>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</si>
  <si>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</si>
  <si>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</si>
  <si>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</si>
  <si>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</si>
  <si>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</si>
  <si>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</si>
  <si>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</si>
  <si>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</si>
  <si>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</si>
  <si>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</si>
  <si>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</si>
  <si>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</si>
  <si>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</si>
  <si>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</si>
  <si>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</si>
  <si>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</si>
  <si>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</si>
  <si>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</si>
  <si>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</si>
  <si>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</si>
  <si>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</si>
  <si>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</si>
  <si>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</si>
  <si>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</si>
  <si>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</si>
  <si>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</si>
  <si>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</si>
  <si>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</si>
  <si>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</si>
  <si>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</si>
  <si>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</si>
  <si>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</si>
  <si>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</si>
  <si>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</si>
  <si>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</si>
  <si>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</si>
  <si>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</si>
  <si>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</si>
  <si>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</si>
  <si>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</si>
  <si>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</si>
  <si>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</si>
  <si>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</si>
  <si>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</si>
  <si>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</si>
  <si>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</si>
  <si>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</si>
  <si>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</si>
  <si>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</si>
  <si>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</si>
  <si>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</si>
  <si>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</si>
  <si>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</si>
  <si>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</si>
  <si>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</si>
  <si>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</si>
  <si>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</si>
  <si>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</si>
  <si>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</si>
  <si>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</si>
  <si>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</si>
  <si>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</si>
  <si>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</si>
  <si>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</si>
  <si>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</si>
  <si>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</si>
  <si>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</si>
  <si>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</si>
  <si>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</si>
  <si>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</si>
  <si>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</si>
  <si>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</si>
  <si>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</si>
  <si>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</si>
  <si>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</si>
  <si>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</si>
  <si>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</si>
  <si>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</si>
  <si>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</si>
  <si>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</si>
  <si>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</si>
  <si>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</si>
  <si>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</si>
  <si>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</si>
  <si>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</si>
  <si>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</si>
  <si>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</si>
  <si>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</si>
  <si>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</si>
  <si>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</si>
  <si>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</si>
  <si>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</si>
  <si>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</si>
  <si>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</si>
  <si>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</si>
  <si>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</si>
  <si>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</si>
  <si>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</si>
  <si>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</si>
  <si>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</si>
  <si>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</si>
  <si>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</si>
  <si>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</si>
  <si>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</si>
  <si>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</si>
  <si>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</si>
  <si>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</si>
  <si>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</si>
  <si>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</si>
  <si>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</si>
  <si>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</si>
  <si>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</si>
  <si>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</si>
  <si>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</si>
  <si>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</si>
  <si>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</si>
  <si>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</si>
  <si>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</si>
  <si>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</si>
  <si>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</si>
  <si>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</si>
  <si>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</si>
  <si>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</si>
  <si>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</si>
  <si>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</si>
  <si>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</si>
  <si>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</si>
  <si>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</si>
  <si>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</si>
  <si>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</si>
  <si>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</si>
  <si>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</si>
  <si>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</si>
  <si>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</si>
  <si>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</si>
  <si>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</si>
  <si>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</si>
  <si>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</si>
  <si>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</si>
  <si>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</si>
  <si>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</si>
  <si>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</si>
  <si>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</si>
  <si>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</si>
  <si>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</si>
  <si>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</si>
  <si>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</si>
  <si>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</si>
  <si>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</si>
  <si>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</si>
  <si>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</si>
  <si>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</si>
  <si>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</si>
  <si>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</si>
  <si>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</si>
  <si>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</si>
  <si>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</si>
  <si>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</si>
  <si>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</si>
  <si>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</si>
  <si>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</si>
  <si>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</si>
  <si>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</si>
  <si>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</si>
  <si>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</si>
  <si>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</si>
  <si>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</si>
  <si>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</si>
  <si>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</si>
  <si>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</si>
  <si>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</si>
  <si>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</si>
  <si>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</si>
  <si>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</si>
  <si>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</si>
  <si>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</si>
  <si>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</si>
  <si>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</si>
  <si>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</si>
  <si>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</si>
  <si>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</si>
  <si>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</si>
  <si>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</si>
  <si>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</si>
  <si>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</si>
  <si>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</si>
  <si>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</si>
  <si>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</si>
  <si>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</si>
  <si>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</si>
  <si>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</si>
  <si>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</si>
  <si>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</si>
  <si>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</si>
  <si>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</si>
  <si>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</si>
  <si>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</si>
  <si>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</si>
  <si>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</si>
  <si>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</si>
  <si>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</si>
  <si>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</si>
  <si>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</si>
  <si>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</si>
  <si>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</si>
  <si>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</si>
  <si>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</si>
  <si>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</si>
  <si>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</si>
  <si>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</si>
  <si>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</si>
  <si>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</si>
  <si>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</si>
  <si>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</si>
  <si>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</si>
  <si>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</si>
  <si>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</si>
  <si>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</si>
  <si>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</si>
  <si>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</si>
  <si>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</si>
  <si>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</si>
  <si>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</si>
  <si>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</si>
  <si>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</si>
  <si>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</si>
  <si>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</si>
  <si>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</si>
  <si>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</si>
  <si>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</si>
  <si>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</si>
  <si>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</si>
  <si>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</si>
  <si>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</si>
  <si>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</si>
  <si>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</si>
  <si>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</si>
  <si>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</si>
  <si>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</si>
  <si>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</si>
  <si>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</si>
  <si>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</si>
  <si>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</si>
  <si>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</si>
  <si>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</si>
  <si>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</si>
  <si>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</si>
  <si>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</si>
  <si>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</si>
  <si>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</si>
  <si>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</si>
  <si>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</si>
  <si>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</si>
  <si>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</si>
  <si>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</si>
  <si>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</si>
  <si>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</si>
  <si>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</si>
  <si>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</si>
  <si>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</si>
  <si>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</si>
  <si>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</si>
  <si>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</si>
  <si>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</si>
  <si>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</si>
  <si>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</si>
  <si>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</si>
  <si>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</si>
  <si>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</si>
  <si>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</si>
  <si>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</si>
  <si>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</si>
  <si>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</si>
  <si>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</si>
  <si>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</si>
  <si>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</si>
  <si>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</si>
  <si>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</si>
  <si>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</si>
  <si>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</si>
  <si>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</si>
  <si>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</si>
  <si>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</si>
  <si>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</si>
  <si>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</si>
  <si>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</si>
  <si>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</si>
  <si>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</si>
  <si>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</si>
  <si>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</si>
  <si>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</si>
  <si>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</si>
  <si>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</si>
  <si>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</si>
  <si>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</si>
  <si>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</si>
  <si>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</si>
  <si>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</si>
  <si>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</si>
  <si>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</si>
  <si>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</si>
  <si>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</si>
  <si>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</si>
  <si>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</si>
  <si>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</si>
  <si>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</si>
  <si>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</si>
  <si>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</si>
  <si>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</si>
  <si>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</si>
  <si>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</si>
  <si>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</si>
  <si>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</si>
  <si>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</si>
  <si>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</si>
  <si>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</si>
  <si>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</si>
  <si>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</si>
  <si>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</si>
  <si>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</si>
  <si>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</si>
  <si>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</si>
  <si>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</si>
  <si>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</si>
  <si>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</si>
  <si>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</si>
  <si>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</si>
  <si>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</si>
  <si>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</si>
  <si>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</si>
  <si>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</si>
  <si>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</si>
  <si>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</si>
  <si>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</si>
  <si>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</si>
  <si>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</si>
  <si>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</si>
  <si>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</si>
  <si>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</si>
  <si>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</si>
  <si>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</si>
  <si>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</si>
  <si>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</si>
  <si>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</si>
  <si>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</si>
  <si>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</si>
  <si>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</si>
  <si>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</si>
  <si>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</si>
  <si>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</si>
  <si>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</si>
  <si>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</si>
  <si>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</si>
  <si>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</si>
  <si>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</si>
  <si>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</si>
  <si>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</si>
  <si>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</si>
  <si>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</si>
  <si>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</si>
  <si>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</si>
  <si>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</si>
  <si>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</si>
  <si>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</si>
  <si>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</si>
  <si>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</si>
  <si>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</si>
  <si>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</si>
  <si>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</si>
  <si>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</si>
  <si>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</si>
  <si>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</si>
  <si>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</si>
  <si>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</si>
  <si>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</si>
  <si>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</si>
  <si>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</si>
  <si>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</si>
  <si>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</si>
  <si>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</si>
  <si>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</si>
  <si>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</si>
  <si>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</si>
  <si>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</si>
  <si>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</si>
  <si>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</si>
  <si>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</si>
  <si>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</si>
  <si>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</si>
  <si>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</si>
  <si>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</si>
  <si>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</si>
  <si>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</si>
  <si>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</si>
  <si>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</si>
  <si>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</si>
  <si>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</si>
  <si>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</si>
  <si>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</si>
  <si>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</si>
  <si>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</si>
  <si>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</si>
  <si>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</si>
  <si>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</si>
  <si>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</si>
  <si>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</si>
  <si>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</si>
  <si>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</si>
  <si>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</si>
  <si>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</si>
  <si>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</si>
  <si>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</si>
  <si>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</si>
  <si>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</si>
  <si>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</si>
  <si>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</si>
  <si>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</si>
  <si>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</si>
  <si>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</si>
  <si>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</si>
  <si>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</si>
  <si>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</si>
  <si>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</si>
  <si>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</si>
  <si>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</si>
  <si>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</si>
  <si>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</si>
  <si>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</si>
  <si>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</si>
  <si>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</si>
  <si>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</si>
  <si>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</si>
  <si>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</si>
  <si>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</si>
  <si>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</si>
  <si>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</si>
  <si>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</si>
  <si>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</si>
  <si>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</si>
  <si>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</si>
  <si>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</si>
  <si>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</si>
  <si>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</si>
  <si>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</si>
  <si>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</si>
  <si>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</si>
  <si>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</si>
  <si>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</si>
  <si>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</si>
  <si>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</si>
  <si>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</si>
  <si>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</si>
  <si>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</si>
  <si>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</si>
  <si>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</si>
  <si>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</si>
  <si>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</si>
  <si>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</si>
  <si>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</si>
  <si>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</si>
  <si>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</si>
  <si>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</si>
  <si>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</si>
  <si>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</si>
  <si>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</si>
  <si>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</si>
  <si>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</si>
  <si>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</si>
  <si>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</si>
  <si>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</si>
  <si>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</si>
  <si>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</si>
  <si>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</si>
  <si>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</si>
  <si>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</si>
  <si>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</si>
  <si>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</si>
  <si>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</si>
  <si>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</si>
  <si>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</si>
  <si>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</si>
  <si>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</si>
  <si>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</si>
  <si>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</si>
  <si>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</si>
  <si>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</si>
  <si>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</si>
  <si>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</si>
  <si>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</si>
  <si>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</si>
  <si>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</si>
  <si>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</si>
  <si>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</si>
  <si>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</si>
  <si>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</si>
  <si>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</si>
  <si>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</si>
  <si>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</si>
  <si>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</si>
  <si>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</si>
  <si>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</si>
  <si>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</si>
  <si>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</si>
  <si>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</si>
  <si>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</si>
  <si>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</si>
  <si>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</si>
  <si>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</si>
  <si>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</si>
  <si>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</si>
  <si>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</si>
  <si>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</si>
  <si>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</si>
  <si>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</si>
  <si>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</si>
  <si>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</si>
  <si>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</si>
  <si>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</si>
  <si>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</si>
  <si>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</si>
  <si>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</si>
  <si>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</si>
  <si>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</si>
  <si>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</si>
  <si>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</si>
  <si>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</si>
  <si>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</si>
  <si>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</si>
  <si>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</si>
  <si>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</si>
  <si>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</si>
  <si>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</si>
  <si>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</si>
  <si>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</si>
  <si>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</si>
  <si>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</si>
  <si>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</si>
  <si>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</si>
  <si>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</si>
  <si>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</si>
  <si>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</si>
  <si>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</si>
  <si>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</si>
  <si>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</si>
  <si>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</si>
  <si>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</si>
  <si>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</si>
  <si>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</si>
  <si>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</si>
  <si>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</si>
  <si>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</si>
  <si>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</si>
  <si>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</si>
  <si>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</si>
  <si>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</si>
  <si>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</si>
  <si>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</si>
  <si>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</si>
  <si>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</si>
  <si>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</si>
  <si>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</si>
  <si>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</si>
  <si>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</si>
  <si>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</si>
  <si>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</si>
  <si>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</si>
  <si>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</si>
  <si>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</si>
  <si>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</si>
  <si>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</si>
  <si>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</si>
  <si>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</si>
  <si>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</si>
  <si>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</si>
  <si>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</si>
  <si>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</si>
  <si>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</si>
  <si>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</si>
  <si>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</si>
  <si>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</si>
  <si>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</si>
  <si>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</si>
  <si>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</si>
  <si>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</si>
  <si>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</si>
  <si>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</si>
  <si>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</si>
  <si>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</si>
  <si>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</si>
  <si>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</si>
  <si>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</si>
  <si>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</si>
  <si>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</si>
  <si>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</si>
  <si>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</si>
  <si>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</si>
  <si>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</si>
  <si>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</si>
  <si>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</si>
  <si>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</si>
  <si>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</si>
  <si>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</si>
  <si>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</si>
  <si>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</si>
  <si>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</si>
  <si>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</si>
  <si>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</si>
  <si>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</si>
  <si>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</si>
  <si>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</si>
  <si>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</si>
  <si>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</si>
  <si>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</si>
  <si>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</si>
  <si>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</si>
  <si>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</si>
  <si>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</si>
  <si>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</si>
  <si>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</si>
  <si>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</si>
  <si>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</si>
  <si>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</si>
  <si>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</si>
  <si>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</si>
  <si>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</si>
  <si>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</si>
  <si>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</si>
  <si>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</si>
  <si>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</si>
  <si>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</si>
  <si>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</si>
  <si>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</si>
  <si>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</si>
  <si>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</si>
  <si>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</si>
  <si>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</si>
  <si>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</si>
  <si>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</si>
  <si>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</si>
  <si>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</si>
  <si>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</si>
  <si>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</si>
  <si>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</si>
  <si>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</si>
  <si>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</si>
  <si>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</si>
  <si>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</si>
  <si>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</si>
  <si>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</si>
  <si>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</si>
  <si>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</si>
  <si>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</si>
  <si>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</si>
  <si>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</si>
  <si>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</si>
  <si>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</si>
  <si>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</si>
  <si>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</si>
  <si>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</si>
  <si>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</si>
  <si>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</si>
  <si>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</si>
  <si>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</si>
  <si>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</si>
  <si>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</si>
  <si>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</si>
  <si>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</si>
  <si>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</si>
  <si>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</si>
  <si>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</si>
  <si>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</si>
  <si>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</si>
  <si>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</si>
  <si>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</si>
  <si>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</si>
  <si>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</si>
  <si>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</si>
  <si>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</si>
  <si>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</si>
  <si>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</si>
  <si>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</si>
  <si>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</si>
  <si>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</si>
  <si>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</si>
  <si>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</si>
  <si>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</si>
  <si>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</si>
  <si>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</si>
  <si>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</si>
  <si>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</si>
  <si>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</si>
  <si>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</si>
  <si>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</si>
  <si>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</si>
  <si>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</si>
  <si>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</si>
  <si>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</si>
  <si>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</si>
  <si>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</si>
  <si>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</si>
  <si>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</si>
  <si>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</si>
  <si>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</si>
  <si>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</si>
  <si>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</si>
  <si>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</si>
  <si>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</si>
  <si>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</si>
  <si>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</si>
  <si>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</si>
  <si>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</si>
  <si>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</si>
  <si>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</si>
  <si>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</si>
  <si>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</si>
  <si>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</si>
  <si>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</si>
  <si>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</si>
  <si>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</si>
  <si>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</si>
  <si>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</si>
  <si>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</si>
  <si>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</si>
  <si>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</si>
  <si>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</si>
  <si>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</si>
  <si>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</si>
  <si>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</si>
  <si>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</si>
  <si>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</si>
  <si>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</si>
  <si>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</si>
  <si>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</si>
  <si>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</si>
  <si>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</si>
  <si>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</si>
  <si>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</si>
  <si>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</si>
  <si>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</si>
  <si>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</si>
  <si>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</si>
  <si>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</si>
  <si>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</si>
  <si>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</si>
  <si>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</si>
  <si>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</si>
  <si>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</si>
  <si>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</si>
  <si>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</si>
  <si>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</si>
  <si>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</si>
  <si>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</si>
  <si>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</si>
  <si>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</si>
  <si>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</si>
  <si>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</si>
  <si>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</si>
  <si>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</si>
  <si>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</si>
  <si>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</si>
  <si>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</si>
  <si>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</si>
  <si>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</si>
  <si>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</si>
  <si>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</si>
  <si>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</si>
  <si>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</si>
  <si>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</si>
  <si>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</si>
  <si>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</si>
  <si>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</si>
  <si>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</si>
  <si>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</si>
  <si>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</si>
  <si>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</si>
  <si>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</si>
  <si>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</si>
  <si>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</si>
  <si>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</si>
  <si>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</si>
  <si>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</si>
  <si>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</si>
  <si>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</si>
  <si>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</si>
  <si>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</si>
  <si>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</si>
  <si>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</si>
  <si>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</si>
  <si>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</si>
  <si>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</si>
  <si>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</si>
  <si>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</si>
  <si>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</si>
  <si>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</si>
  <si>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</si>
  <si>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</si>
  <si>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</si>
  <si>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</si>
  <si>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</si>
  <si>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</si>
  <si>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</si>
  <si>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</si>
  <si>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</si>
  <si>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</si>
  <si>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</si>
  <si>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</si>
  <si>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</si>
  <si>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</si>
  <si>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</si>
  <si>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</si>
  <si>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</si>
  <si>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</si>
  <si>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</si>
  <si>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</si>
  <si>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</si>
  <si>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</si>
  <si>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</si>
  <si>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</si>
  <si>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</si>
  <si>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</si>
  <si>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</si>
  <si>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</si>
  <si>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</si>
  <si>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</si>
  <si>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</si>
  <si>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</si>
  <si>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</si>
  <si>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</si>
  <si>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</si>
  <si>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</si>
  <si>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</si>
  <si>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</si>
  <si>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</si>
  <si>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</si>
  <si>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</si>
  <si>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</si>
  <si>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</si>
  <si>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</si>
  <si>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</si>
  <si>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</si>
  <si>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</si>
  <si>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</si>
  <si>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</si>
  <si>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</si>
  <si>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</si>
  <si>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</si>
  <si>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</si>
  <si>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</si>
  <si>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</si>
  <si>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</si>
  <si>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</si>
  <si>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</si>
  <si>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</si>
  <si>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</si>
  <si>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</si>
  <si>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</si>
  <si>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</si>
  <si>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</si>
  <si>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</si>
  <si>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</si>
  <si>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</si>
  <si>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</si>
  <si>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</si>
  <si>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</si>
  <si>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</si>
  <si>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</si>
  <si>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</si>
  <si>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</si>
  <si>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</si>
  <si>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</si>
  <si>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</si>
  <si>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</si>
  <si>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</si>
  <si>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</si>
  <si>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</si>
  <si>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</si>
  <si>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</si>
  <si>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</si>
  <si>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</si>
  <si>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</si>
  <si>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</si>
  <si>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</si>
  <si>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</si>
  <si>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</si>
  <si>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</si>
  <si>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</si>
  <si>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</si>
  <si>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</si>
  <si>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</si>
  <si>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</si>
  <si>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</si>
  <si>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</si>
  <si>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</si>
  <si>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</si>
  <si>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</si>
  <si>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</si>
  <si>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</si>
  <si>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</si>
  <si>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</si>
  <si>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</si>
  <si>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</si>
  <si>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</si>
  <si>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</si>
  <si>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</si>
  <si>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</si>
  <si>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</si>
  <si>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</si>
  <si>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</si>
  <si>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</si>
  <si>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</si>
  <si>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</si>
  <si>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</si>
  <si>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</si>
  <si>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</si>
  <si>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</si>
  <si>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</si>
  <si>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</si>
  <si>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</si>
  <si>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</si>
  <si>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</si>
  <si>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</si>
  <si>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</si>
  <si>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</si>
  <si>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</si>
  <si>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</si>
  <si>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</si>
  <si>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</si>
  <si>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</si>
  <si>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</si>
  <si>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</si>
  <si>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</si>
  <si>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</si>
  <si>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</si>
  <si>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</si>
  <si>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</si>
  <si>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</si>
  <si>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</si>
  <si>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</si>
  <si>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</si>
  <si>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</si>
  <si>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</si>
  <si>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</si>
  <si>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</si>
  <si>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</si>
  <si>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</si>
  <si>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</si>
  <si>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</si>
  <si>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</si>
  <si>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</si>
  <si>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</si>
  <si>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</si>
  <si>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</si>
  <si>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</si>
  <si>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</si>
  <si>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</si>
  <si>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</si>
  <si>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</si>
  <si>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</si>
  <si>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</si>
  <si>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</si>
  <si>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</si>
  <si>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</si>
  <si>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</si>
  <si>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</si>
  <si>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</si>
  <si>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</si>
  <si>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</si>
  <si>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</si>
  <si>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</si>
  <si>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</si>
  <si>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</si>
  <si>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</si>
  <si>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</si>
  <si>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</si>
  <si>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</si>
  <si>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</si>
  <si>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</si>
  <si>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</si>
  <si>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</si>
  <si>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</si>
  <si>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</si>
  <si>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</si>
  <si>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</si>
  <si>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</si>
  <si>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</si>
  <si>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</si>
  <si>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</si>
  <si>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</si>
  <si>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</si>
  <si>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</si>
  <si>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</si>
  <si>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</si>
  <si>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</si>
  <si>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</si>
  <si>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</si>
  <si>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</si>
  <si>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</si>
  <si>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</si>
  <si>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</si>
  <si>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</si>
  <si>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</si>
  <si>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</si>
  <si>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</si>
  <si>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</si>
  <si>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</si>
  <si>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</si>
  <si>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</si>
  <si>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</si>
  <si>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</si>
  <si>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</si>
  <si>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</si>
  <si>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</si>
  <si>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</si>
  <si>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</si>
  <si>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</si>
  <si>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</si>
  <si>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</si>
  <si>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</si>
  <si>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</si>
  <si>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</si>
  <si>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</si>
  <si>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</si>
  <si>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</si>
  <si>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</si>
  <si>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</si>
  <si>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</si>
  <si>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</si>
  <si>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</si>
  <si>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</si>
  <si>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</si>
  <si>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</si>
  <si>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</si>
  <si>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</si>
  <si>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</si>
  <si>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</si>
  <si>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</si>
  <si>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</si>
  <si>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</si>
  <si>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</si>
  <si>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</si>
  <si>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</si>
  <si>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</si>
  <si>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</si>
  <si>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</si>
  <si>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</si>
  <si>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</si>
  <si>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</si>
  <si>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</si>
  <si>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</si>
  <si>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</si>
  <si>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</si>
  <si>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</si>
  <si>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</si>
  <si>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</si>
  <si>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</si>
  <si>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</si>
  <si>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</si>
  <si>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</si>
  <si>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</si>
  <si>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</si>
  <si>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</si>
  <si>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</si>
  <si>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</si>
  <si>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</si>
  <si>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</si>
  <si>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</si>
  <si>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</si>
  <si>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</si>
  <si>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</si>
  <si>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</si>
  <si>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</si>
  <si>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</si>
  <si>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</si>
  <si>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</si>
  <si>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</si>
  <si>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</si>
  <si>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</si>
  <si>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</si>
  <si>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</si>
  <si>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</si>
  <si>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</si>
  <si>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</si>
  <si>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</si>
  <si>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</si>
  <si>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</si>
  <si>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</si>
  <si>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</si>
  <si>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</si>
  <si>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</si>
  <si>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</si>
  <si>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</si>
  <si>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</si>
  <si>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</si>
  <si>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</si>
  <si>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</si>
  <si>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</si>
  <si>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</si>
  <si>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</si>
  <si>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</si>
  <si>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</si>
  <si>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</si>
  <si>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</si>
  <si>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</si>
  <si>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</si>
  <si>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</si>
  <si>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</si>
  <si>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</si>
  <si>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</si>
  <si>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</si>
  <si>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</si>
  <si>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</si>
  <si>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</si>
  <si>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</si>
  <si>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</si>
  <si>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</si>
  <si>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</si>
  <si>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</si>
  <si>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</si>
  <si>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</si>
  <si>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</si>
  <si>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</si>
  <si>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</si>
  <si>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</si>
  <si>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</si>
  <si>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</si>
  <si>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</si>
  <si>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</si>
  <si>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</si>
  <si>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</si>
  <si>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</si>
  <si>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</si>
  <si>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</si>
  <si>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</si>
  <si>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</si>
  <si>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</si>
  <si>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</si>
  <si>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</si>
  <si>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</si>
  <si>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</si>
  <si>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</si>
  <si>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</si>
  <si>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</si>
  <si>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</si>
  <si>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</si>
  <si>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</si>
  <si>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</si>
  <si>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</si>
  <si>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</si>
  <si>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</si>
  <si>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</si>
  <si>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</si>
  <si>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</si>
  <si>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</si>
  <si>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</si>
  <si>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</si>
  <si>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</si>
  <si>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</si>
  <si>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</si>
  <si>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</si>
  <si>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</si>
  <si>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</si>
  <si>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</si>
  <si>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</si>
  <si>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</si>
  <si>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</si>
  <si>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</si>
  <si>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</si>
  <si>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</si>
  <si>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</si>
  <si>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</si>
  <si>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</si>
  <si>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</si>
  <si>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</si>
  <si>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</si>
  <si>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</si>
  <si>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</si>
  <si>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</si>
  <si>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</si>
  <si>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</si>
  <si>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</si>
  <si>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</si>
  <si>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</si>
  <si>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</si>
  <si>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</si>
  <si>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</si>
  <si>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</si>
  <si>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</si>
  <si>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</si>
  <si>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</si>
  <si>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</si>
  <si>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</si>
  <si>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</si>
  <si>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</si>
  <si>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</si>
  <si>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</si>
  <si>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</si>
  <si>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</si>
  <si>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</si>
  <si>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</si>
  <si>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</si>
  <si>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</si>
  <si>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</si>
  <si>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</si>
  <si>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</si>
  <si>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</si>
  <si>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</si>
  <si>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</si>
  <si>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</si>
  <si>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</si>
  <si>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</si>
  <si>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</si>
  <si>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</si>
  <si>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</si>
  <si>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</si>
  <si>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</si>
  <si>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</si>
  <si>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</si>
  <si>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</si>
  <si>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</si>
  <si>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</si>
  <si>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</si>
  <si>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</si>
  <si>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</si>
  <si>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</si>
  <si>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</si>
  <si>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</si>
  <si>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</si>
  <si>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</si>
  <si>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</si>
  <si>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</si>
  <si>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</si>
  <si>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</si>
  <si>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</si>
  <si>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</si>
  <si>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</si>
  <si>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</si>
  <si>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</si>
  <si>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</si>
  <si>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</si>
  <si>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</si>
  <si>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</si>
  <si>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</si>
  <si>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</si>
  <si>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</si>
  <si>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</si>
  <si>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</si>
  <si>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</si>
  <si>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</si>
  <si>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</si>
  <si>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</si>
  <si>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</si>
  <si>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</si>
  <si>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</si>
  <si>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</si>
  <si>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</si>
  <si>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</si>
  <si>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</si>
  <si>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</si>
  <si>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</si>
  <si>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</si>
  <si>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</si>
  <si>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</si>
  <si>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</si>
  <si>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</si>
  <si>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</si>
  <si>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</si>
  <si>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</si>
  <si>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</si>
  <si>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</si>
  <si>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</si>
  <si>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</si>
  <si>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</si>
  <si>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</si>
  <si>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</si>
  <si>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</si>
  <si>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</si>
  <si>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</si>
  <si>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</si>
  <si>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</si>
  <si>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</si>
  <si>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</si>
  <si>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</si>
  <si>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</si>
  <si>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</si>
  <si>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</si>
  <si>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</si>
  <si>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</si>
  <si>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</si>
  <si>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</si>
  <si>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</si>
  <si>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</si>
  <si>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</si>
  <si>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</si>
  <si>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</si>
  <si>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</si>
  <si>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</si>
  <si>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</si>
  <si>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</si>
  <si>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</si>
  <si>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</si>
  <si>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</si>
  <si>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</si>
  <si>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</si>
  <si>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</si>
  <si>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</si>
  <si>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</si>
  <si>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</si>
  <si>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</si>
  <si>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</si>
  <si>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</si>
  <si>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</si>
  <si>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</si>
  <si>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</si>
  <si>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</si>
  <si>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</si>
  <si>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</si>
  <si>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</si>
  <si>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</si>
  <si>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</si>
  <si>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</si>
  <si>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</si>
  <si>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</si>
  <si>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</si>
  <si>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</si>
  <si>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</si>
  <si>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</si>
  <si>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</si>
  <si>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</si>
  <si>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</si>
  <si>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</si>
  <si>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</si>
  <si>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</si>
  <si>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</si>
  <si>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</si>
  <si>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</si>
  <si>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</si>
  <si>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</si>
  <si>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</si>
  <si>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</si>
  <si>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</si>
  <si>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</si>
  <si>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</si>
  <si>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</si>
  <si>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</si>
  <si>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</si>
  <si>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</si>
  <si>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</si>
  <si>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</si>
  <si>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</si>
  <si>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</si>
  <si>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</si>
  <si>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</si>
  <si>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</si>
  <si>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</si>
  <si>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</si>
  <si>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</si>
  <si>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</si>
  <si>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</si>
  <si>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</si>
  <si>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</si>
  <si>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</si>
  <si>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</si>
  <si>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</si>
  <si>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</si>
  <si>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</si>
  <si>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</si>
  <si>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</si>
  <si>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</si>
  <si>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</si>
  <si>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</si>
  <si>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</si>
  <si>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</si>
  <si>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</si>
  <si>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</si>
  <si>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</si>
  <si>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</si>
  <si>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</si>
  <si>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</si>
  <si>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</si>
  <si>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</si>
  <si>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</si>
  <si>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</si>
  <si>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</si>
  <si>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</si>
  <si>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</si>
  <si>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</si>
  <si>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</si>
  <si>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</si>
  <si>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</si>
  <si>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</si>
  <si>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</si>
  <si>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</si>
  <si>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</si>
  <si>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</si>
  <si>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</si>
  <si>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</si>
  <si>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</si>
  <si>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</si>
  <si>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</si>
  <si>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</si>
  <si>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</si>
  <si>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</si>
  <si>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</si>
  <si>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</si>
  <si>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</si>
  <si>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</si>
  <si>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</si>
  <si>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</si>
  <si>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</si>
  <si>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</si>
  <si>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</si>
  <si>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</si>
  <si>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</si>
  <si>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</si>
  <si>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</si>
  <si>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</si>
  <si>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</si>
  <si>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</si>
  <si>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</si>
  <si>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</si>
  <si>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</si>
  <si>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</si>
  <si>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</si>
  <si>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</si>
  <si>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</si>
  <si>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</si>
  <si>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</si>
  <si>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</si>
  <si>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</si>
  <si>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</si>
  <si>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</si>
  <si>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</si>
  <si>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</si>
  <si>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</si>
  <si>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</si>
  <si>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</si>
  <si>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</si>
  <si>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</si>
  <si>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</si>
  <si>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</si>
  <si>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</si>
  <si>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</si>
  <si>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</si>
  <si>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</si>
  <si>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</si>
  <si>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</si>
  <si>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</si>
  <si>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</si>
  <si>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</si>
  <si>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</si>
  <si>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</si>
  <si>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</si>
  <si>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</si>
  <si>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</si>
  <si>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</si>
  <si>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</si>
  <si>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</si>
  <si>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</si>
  <si>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</si>
  <si>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</si>
  <si>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</si>
  <si>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</si>
  <si>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</si>
  <si>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</si>
  <si>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</si>
  <si>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</si>
  <si>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</si>
  <si>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</si>
  <si>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</si>
  <si>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</si>
  <si>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</si>
  <si>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</si>
  <si>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</si>
  <si>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</si>
  <si>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</si>
  <si>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</si>
  <si>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</si>
  <si>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</si>
  <si>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</si>
  <si>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</si>
  <si>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</si>
  <si>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</si>
  <si>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</si>
  <si>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</si>
  <si>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</si>
  <si>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</si>
  <si>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</si>
  <si>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</si>
  <si>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</si>
  <si>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</si>
  <si>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</si>
  <si>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</si>
  <si>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</si>
  <si>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</si>
  <si>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</si>
  <si>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</si>
  <si>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</si>
  <si>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</si>
  <si>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</si>
  <si>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</si>
  <si>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</si>
  <si>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</si>
  <si>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</si>
  <si>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</si>
  <si>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</si>
  <si>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</si>
  <si>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</si>
  <si>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</si>
  <si>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</si>
  <si>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</si>
  <si>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</si>
  <si>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</si>
  <si>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</si>
  <si>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</si>
  <si>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</si>
  <si>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</si>
  <si>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</si>
  <si>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</si>
  <si>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</si>
  <si>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</si>
  <si>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</si>
  <si>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</si>
  <si>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</si>
  <si>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</si>
  <si>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</si>
  <si>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</si>
  <si>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</si>
  <si>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</si>
  <si>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</si>
  <si>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</si>
  <si>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</si>
  <si>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</si>
  <si>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</si>
  <si>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</si>
  <si>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</si>
  <si>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</si>
  <si>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</si>
  <si>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</si>
  <si>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</si>
  <si>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</si>
  <si>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</si>
  <si>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</si>
  <si>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</si>
  <si>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</si>
  <si>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</si>
  <si>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</si>
  <si>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</si>
  <si>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</si>
  <si>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</si>
  <si>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</si>
  <si>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</si>
  <si>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</si>
  <si>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</si>
  <si>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</si>
  <si>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</si>
  <si>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</si>
  <si>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</si>
  <si>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</si>
  <si>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</si>
  <si>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</si>
  <si>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</si>
  <si>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</si>
  <si>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</si>
  <si>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</si>
  <si>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</si>
  <si>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</si>
  <si>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</si>
  <si>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</si>
  <si>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</si>
  <si>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</si>
  <si>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</si>
  <si>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</si>
  <si>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</si>
  <si>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</si>
  <si>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</si>
  <si>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</si>
  <si>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</si>
  <si>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</si>
  <si>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</si>
  <si>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</si>
  <si>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</si>
  <si>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</si>
  <si>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</si>
  <si>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</si>
  <si>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</si>
  <si>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</si>
  <si>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</si>
  <si>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</si>
  <si>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</si>
  <si>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</si>
  <si>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</si>
  <si>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</si>
  <si>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</si>
  <si>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</si>
  <si>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</si>
  <si>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</si>
  <si>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</si>
  <si>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</si>
  <si>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</si>
  <si>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</si>
  <si>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</si>
  <si>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</si>
  <si>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</si>
  <si>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</si>
  <si>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</si>
  <si>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</si>
  <si>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</si>
  <si>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</si>
  <si>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</si>
  <si>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</si>
  <si>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</si>
  <si>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</si>
  <si>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</si>
  <si>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</si>
  <si>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</si>
  <si>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</si>
  <si>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</si>
  <si>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</si>
  <si>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</si>
  <si>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</si>
  <si>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</si>
  <si>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</si>
  <si>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</si>
  <si>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</si>
  <si>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</si>
  <si>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</si>
  <si>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</si>
  <si>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</si>
  <si>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</si>
  <si>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</si>
  <si>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</si>
  <si>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</si>
  <si>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</si>
  <si>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</si>
  <si>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</si>
  <si>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</si>
  <si>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</si>
  <si>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</si>
  <si>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</si>
  <si>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</si>
  <si>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</si>
  <si>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</si>
  <si>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</si>
  <si>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</si>
  <si>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</si>
  <si>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</si>
  <si>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</si>
  <si>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</si>
  <si>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</si>
  <si>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</si>
  <si>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</si>
  <si>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</si>
  <si>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</si>
  <si>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</si>
  <si>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</si>
  <si>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</si>
  <si>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</si>
  <si>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</si>
  <si>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</si>
  <si>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</si>
  <si>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</si>
  <si>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</si>
  <si>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</si>
  <si>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</si>
  <si>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</si>
  <si>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</si>
  <si>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</si>
  <si>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</si>
  <si>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</si>
  <si>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</si>
  <si>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</si>
  <si>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</si>
  <si>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</si>
  <si>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</si>
  <si>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</si>
  <si>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</si>
  <si>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</si>
  <si>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</si>
  <si>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</si>
  <si>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</si>
  <si>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</si>
  <si>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</si>
  <si>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</si>
  <si>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</si>
  <si>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</si>
  <si>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</si>
  <si>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</si>
  <si>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</si>
  <si>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</si>
  <si>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</si>
  <si>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</si>
  <si>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</si>
  <si>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</si>
  <si>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</si>
  <si>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</si>
  <si>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</si>
  <si>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</si>
  <si>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</si>
  <si>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</si>
  <si>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</si>
  <si>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</si>
  <si>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</si>
  <si>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</si>
  <si>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</si>
  <si>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</si>
  <si>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</si>
  <si>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</si>
  <si>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</si>
  <si>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</si>
  <si>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</si>
  <si>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</si>
  <si>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</si>
  <si>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</si>
  <si>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</si>
  <si>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</si>
  <si>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</si>
  <si>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</si>
  <si>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</si>
  <si>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</si>
  <si>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</si>
  <si>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</si>
  <si>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</si>
  <si>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</si>
  <si>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</si>
  <si>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</si>
  <si>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</si>
  <si>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</si>
  <si>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</si>
  <si>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</si>
  <si>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</si>
  <si>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</si>
  <si>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</si>
  <si>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</si>
  <si>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</si>
  <si>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</si>
  <si>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</si>
  <si>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</si>
  <si>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</si>
  <si>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</si>
  <si>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</si>
  <si>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</si>
  <si>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</si>
  <si>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</si>
  <si>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</si>
  <si>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</si>
  <si>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</si>
  <si>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</si>
  <si>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</si>
  <si>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</si>
  <si>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</si>
  <si>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</si>
  <si>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</si>
  <si>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</si>
  <si>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</si>
  <si>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</si>
  <si>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</si>
  <si>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</si>
  <si>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</si>
  <si>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</si>
  <si>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</si>
  <si>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</si>
  <si>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</si>
  <si>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</si>
  <si>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</si>
  <si>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</si>
  <si>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</si>
  <si>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</si>
  <si>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</si>
  <si>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</si>
  <si>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</si>
  <si>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</si>
  <si>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</si>
  <si>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</si>
  <si>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</si>
  <si>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</si>
  <si>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</si>
  <si>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</si>
  <si>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</si>
  <si>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</si>
  <si>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</si>
  <si>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</si>
  <si>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</si>
  <si>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</si>
  <si>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</si>
  <si>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</si>
  <si>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</si>
  <si>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</si>
  <si>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</si>
  <si>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</si>
  <si>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</si>
  <si>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</si>
  <si>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</si>
  <si>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</si>
  <si>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</si>
  <si>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</si>
  <si>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</si>
  <si>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</si>
  <si>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</si>
  <si>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</si>
  <si>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</si>
  <si>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</si>
  <si>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</si>
  <si>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</si>
  <si>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</si>
  <si>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</si>
  <si>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</si>
  <si>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</si>
  <si>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</si>
  <si>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</si>
  <si>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</si>
  <si>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</si>
  <si>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</si>
  <si>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</si>
  <si>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</si>
  <si>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</si>
  <si>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</si>
  <si>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</si>
  <si>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</si>
  <si>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</si>
  <si>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</si>
  <si>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</si>
  <si>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</si>
  <si>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</si>
  <si>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</si>
  <si>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</si>
  <si>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</si>
  <si>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</si>
  <si>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</si>
  <si>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</si>
  <si>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</si>
  <si>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</si>
  <si>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</si>
  <si>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</si>
  <si>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</si>
  <si>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</si>
  <si>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</si>
  <si>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</si>
  <si>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</si>
  <si>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</si>
  <si>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</si>
  <si>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</si>
  <si>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</si>
  <si>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</si>
  <si>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</si>
  <si>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</si>
  <si>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</si>
  <si>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</si>
  <si>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</si>
  <si>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</si>
  <si>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</si>
  <si>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</si>
  <si>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</si>
  <si>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</si>
  <si>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</si>
  <si>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</si>
  <si>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</si>
  <si>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</si>
  <si>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</si>
  <si>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</si>
  <si>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</si>
  <si>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</si>
  <si>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</si>
  <si>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</si>
  <si>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</si>
  <si>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</si>
  <si>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</si>
  <si>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</si>
  <si>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</si>
  <si>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</si>
  <si>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</si>
  <si>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</si>
  <si>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</si>
  <si>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</si>
  <si>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</si>
  <si>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</si>
  <si>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</si>
  <si>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</si>
  <si>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</si>
  <si>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</si>
  <si>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</si>
  <si>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</si>
  <si>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</si>
  <si>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</si>
  <si>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</si>
  <si>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</si>
  <si>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</si>
  <si>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</si>
  <si>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</si>
  <si>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</si>
  <si>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</si>
  <si>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</si>
  <si>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</si>
  <si>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</si>
  <si>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</si>
  <si>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</si>
  <si>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</si>
  <si>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</si>
  <si>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</si>
  <si>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</si>
  <si>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</si>
  <si>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</si>
  <si>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</si>
  <si>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</si>
  <si>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</si>
  <si>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</si>
  <si>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</si>
  <si>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</si>
  <si>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</si>
  <si>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</si>
  <si>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</si>
  <si>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</si>
  <si>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</si>
  <si>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</si>
  <si>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</si>
  <si>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</si>
  <si>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</si>
  <si>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</si>
  <si>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</si>
  <si>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</si>
  <si>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</si>
  <si>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</si>
  <si>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</si>
  <si>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</si>
  <si>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</si>
  <si>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</si>
  <si>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</si>
  <si>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</si>
  <si>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</si>
  <si>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</si>
  <si>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</si>
  <si>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</si>
  <si>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</si>
  <si>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</si>
  <si>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</si>
  <si>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</si>
  <si>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</si>
  <si>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</si>
  <si>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</si>
  <si>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</si>
  <si>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</si>
  <si>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</si>
  <si>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</si>
  <si>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</si>
  <si>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</si>
  <si>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</si>
  <si>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</si>
  <si>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</si>
  <si>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</si>
  <si>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</si>
  <si>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</si>
  <si>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</si>
  <si>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</si>
  <si>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</si>
  <si>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</si>
  <si>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</si>
  <si>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</si>
  <si>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</si>
  <si>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</si>
  <si>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</si>
  <si>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</si>
  <si>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</si>
  <si>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</si>
  <si>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</si>
  <si>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</si>
  <si>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</si>
  <si>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</si>
  <si>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</si>
  <si>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</si>
  <si>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</si>
  <si>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</si>
  <si>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</si>
  <si>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</si>
  <si>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</si>
  <si>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</si>
  <si>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</si>
  <si>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</si>
  <si>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</si>
  <si>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</si>
  <si>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</si>
  <si>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</si>
  <si>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</si>
  <si>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</si>
  <si>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</si>
  <si>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</si>
  <si>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</si>
  <si>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</si>
  <si>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</si>
  <si>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</si>
  <si>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</si>
  <si>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</si>
  <si>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</si>
  <si>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</si>
  <si>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</si>
  <si>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</si>
  <si>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</si>
  <si>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</si>
  <si>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</si>
  <si>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</si>
  <si>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</si>
  <si>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</si>
  <si>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</si>
  <si>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</si>
  <si>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</si>
  <si>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</si>
  <si>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</si>
  <si>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</si>
  <si>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</si>
  <si>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</si>
  <si>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</si>
  <si>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</si>
  <si>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</si>
  <si>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</si>
  <si>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</si>
  <si>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</si>
  <si>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</si>
  <si>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</si>
  <si>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</si>
  <si>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</si>
  <si>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</si>
  <si>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</si>
  <si>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</si>
  <si>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</si>
  <si>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</si>
  <si>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</si>
  <si>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</si>
  <si>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</si>
  <si>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</si>
  <si>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</si>
  <si>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</si>
  <si>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</si>
  <si>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</si>
  <si>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</si>
  <si>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</si>
  <si>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</si>
  <si>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</si>
  <si>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</si>
  <si>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</si>
  <si>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</si>
  <si>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</si>
  <si>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</si>
  <si>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</si>
  <si>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</si>
  <si>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</si>
  <si>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</si>
  <si>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</si>
  <si>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</si>
  <si>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</si>
  <si>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</si>
  <si>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</si>
  <si>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</si>
  <si>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</si>
  <si>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</si>
  <si>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</si>
  <si>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</si>
  <si>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</si>
  <si>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</si>
  <si>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</si>
  <si>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</si>
  <si>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</si>
  <si>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</si>
  <si>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</si>
  <si>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</si>
  <si>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</si>
  <si>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</si>
  <si>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</si>
  <si>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</si>
  <si>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</si>
  <si>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</si>
  <si>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</si>
  <si>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</si>
  <si>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</si>
  <si>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</si>
  <si>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</si>
  <si>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</si>
  <si>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</si>
  <si>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</si>
  <si>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</si>
  <si>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</si>
  <si>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</si>
  <si>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</si>
  <si>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</si>
  <si>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</si>
  <si>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</si>
  <si>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</si>
  <si>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</si>
  <si>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</si>
  <si>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</si>
  <si>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</si>
  <si>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</si>
  <si>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</si>
  <si>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</si>
  <si>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</si>
  <si>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</si>
  <si>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</si>
  <si>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</si>
  <si>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</si>
  <si>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</si>
  <si>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</si>
  <si>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</si>
  <si>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</si>
  <si>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</si>
  <si>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</si>
  <si>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</si>
  <si>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</si>
  <si>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</si>
  <si>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</si>
  <si>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</si>
  <si>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</si>
  <si>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</si>
  <si>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</si>
  <si>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</si>
  <si>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</si>
  <si>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</si>
  <si>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</si>
  <si>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</si>
  <si>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</si>
  <si>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</si>
  <si>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</si>
  <si>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</si>
  <si>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</si>
  <si>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</si>
  <si>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</si>
  <si>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</si>
  <si>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</si>
  <si>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</si>
  <si>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</si>
  <si>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</si>
  <si>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</si>
  <si>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</si>
  <si>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</si>
  <si>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</si>
  <si>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</si>
  <si>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</si>
  <si>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</si>
  <si>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</si>
  <si>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</si>
  <si>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</si>
  <si>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</si>
  <si>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</si>
  <si>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</si>
  <si>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</si>
  <si>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</si>
  <si>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</si>
  <si>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</si>
  <si>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</si>
  <si>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</si>
  <si>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</si>
  <si>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</si>
  <si>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</si>
  <si>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</si>
  <si>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</si>
  <si>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</si>
  <si>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</si>
  <si>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</si>
  <si>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</si>
  <si>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</si>
  <si>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</si>
  <si>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</si>
  <si>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</si>
  <si>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</si>
  <si>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</si>
  <si>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</si>
  <si>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</si>
  <si>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</si>
  <si>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</si>
  <si>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</si>
  <si>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</si>
  <si>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</si>
  <si>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</si>
  <si>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</si>
  <si>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</si>
  <si>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</si>
  <si>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</si>
  <si>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</si>
  <si>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</si>
  <si>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</si>
  <si>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</si>
  <si>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</si>
  <si>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</si>
  <si>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</si>
  <si>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</si>
  <si>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</si>
  <si>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</si>
  <si>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</si>
  <si>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</si>
  <si>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</si>
  <si>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</si>
  <si>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</si>
  <si>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</si>
  <si>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</si>
  <si>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</si>
  <si>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</si>
  <si>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</si>
  <si>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</si>
  <si>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</si>
  <si>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</si>
  <si>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</si>
  <si>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</si>
  <si>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</si>
  <si>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</si>
  <si>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</si>
  <si>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</si>
  <si>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</si>
  <si>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</si>
  <si>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</si>
  <si>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</si>
  <si>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</si>
  <si>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</si>
  <si>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</si>
  <si>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</si>
  <si>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</si>
  <si>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</si>
  <si>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</si>
  <si>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</si>
  <si>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</si>
  <si>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</si>
  <si>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</si>
  <si>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</si>
  <si>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</si>
  <si>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</si>
  <si>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</si>
  <si>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</si>
  <si>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</si>
  <si>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</si>
  <si>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</si>
  <si>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</si>
  <si>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</si>
  <si>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</si>
  <si>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</si>
  <si>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</si>
  <si>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</si>
  <si>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</si>
  <si>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</si>
  <si>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</si>
  <si>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</si>
  <si>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</si>
  <si>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</si>
  <si>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</si>
  <si>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</si>
  <si>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</si>
  <si>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</si>
  <si>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</si>
  <si>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</si>
  <si>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</si>
  <si>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</si>
  <si>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</si>
  <si>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</si>
  <si>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</si>
  <si>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</si>
  <si>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</si>
  <si>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</si>
  <si>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</si>
  <si>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</si>
  <si>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</si>
  <si>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</si>
  <si>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</si>
  <si>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</si>
  <si>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</si>
  <si>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</si>
  <si>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</si>
  <si>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</si>
  <si>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</si>
  <si>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</si>
  <si>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</si>
  <si>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</si>
  <si>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</si>
  <si>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</si>
  <si>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</si>
  <si>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</si>
  <si>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</si>
  <si>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</si>
  <si>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</si>
  <si>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</si>
  <si>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</si>
  <si>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</si>
  <si>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</si>
  <si>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</si>
  <si>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</si>
  <si>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</si>
  <si>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</si>
  <si>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</si>
  <si>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</si>
  <si>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</si>
  <si>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</si>
  <si>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</si>
  <si>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</si>
  <si>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</si>
  <si>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</si>
  <si>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</si>
  <si>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</si>
  <si>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</si>
  <si>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</si>
  <si>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</si>
  <si>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</si>
  <si>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</si>
  <si>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</si>
  <si>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</si>
  <si>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</si>
  <si>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</si>
  <si>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</si>
  <si>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</si>
  <si>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</si>
  <si>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</si>
  <si>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</si>
  <si>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</si>
  <si>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</si>
  <si>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</si>
  <si>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</si>
  <si>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</si>
  <si>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</si>
  <si>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</si>
  <si>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</si>
  <si>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</si>
  <si>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</si>
  <si>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</si>
  <si>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</si>
  <si>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</si>
  <si>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</si>
  <si>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</si>
  <si>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</si>
  <si>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</si>
  <si>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</si>
  <si>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</si>
  <si>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</si>
  <si>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</si>
  <si>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</si>
  <si>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</si>
  <si>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</si>
  <si>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</si>
  <si>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</si>
  <si>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</si>
  <si>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</si>
  <si>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</si>
  <si>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</si>
  <si>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</si>
  <si>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</si>
  <si>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</si>
  <si>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</si>
  <si>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</si>
  <si>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</si>
  <si>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</si>
  <si>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</si>
  <si>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</si>
  <si>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</si>
  <si>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</si>
  <si>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</si>
  <si>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</si>
  <si>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</si>
  <si>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</si>
  <si>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</si>
  <si>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</si>
  <si>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</si>
  <si>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</si>
  <si>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</si>
  <si>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</si>
  <si>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</si>
  <si>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</si>
  <si>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</si>
  <si>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</si>
  <si>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</si>
  <si>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</si>
  <si>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</si>
  <si>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</si>
  <si>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</si>
  <si>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</si>
  <si>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</si>
  <si>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</si>
  <si>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</si>
  <si>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</si>
  <si>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</si>
  <si>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</si>
  <si>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</si>
  <si>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</si>
  <si>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</si>
  <si>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</si>
  <si>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</si>
  <si>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</si>
  <si>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</si>
  <si>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</si>
  <si>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</si>
  <si>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</si>
  <si>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</si>
  <si>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</si>
  <si>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</si>
  <si>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</si>
  <si>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</si>
  <si>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</si>
  <si>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</si>
  <si>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</si>
  <si>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</si>
  <si>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</si>
  <si>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</si>
  <si>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</si>
  <si>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</si>
  <si>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</si>
  <si>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</si>
  <si>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</si>
  <si>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</si>
  <si>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</si>
  <si>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</si>
  <si>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</si>
  <si>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</si>
  <si>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</si>
  <si>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</si>
  <si>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</si>
  <si>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</si>
  <si>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</si>
  <si>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</si>
  <si>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</si>
  <si>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</si>
  <si>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</si>
  <si>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</si>
  <si>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</si>
  <si>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</si>
  <si>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</si>
  <si>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</si>
  <si>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</si>
  <si>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</si>
  <si>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</si>
  <si>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</si>
  <si>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</si>
  <si>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</si>
  <si>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</si>
  <si>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</si>
  <si>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</si>
  <si>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</si>
  <si>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</si>
  <si>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</si>
  <si>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</si>
  <si>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</si>
  <si>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</si>
  <si>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</si>
  <si>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</si>
  <si>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</si>
  <si>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</si>
  <si>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</si>
  <si>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</si>
  <si>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</si>
  <si>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</si>
  <si>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</si>
  <si>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</si>
  <si>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</si>
  <si>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</si>
  <si>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</si>
  <si>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</si>
  <si>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</si>
  <si>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</si>
  <si>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</si>
  <si>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</si>
  <si>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</si>
  <si>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</si>
  <si>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</si>
  <si>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</si>
  <si>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</si>
  <si>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</si>
  <si>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</si>
  <si>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</si>
  <si>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</si>
  <si>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</si>
  <si>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</si>
  <si>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</si>
  <si>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</si>
  <si>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</si>
  <si>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</si>
  <si>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</si>
  <si>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</si>
  <si>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</si>
  <si>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</si>
  <si>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</si>
  <si>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</si>
  <si>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</si>
  <si>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</si>
  <si>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</si>
  <si>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</si>
  <si>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</si>
  <si>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</si>
  <si>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</si>
  <si>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</si>
  <si>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</si>
  <si>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</si>
  <si>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</si>
  <si>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</si>
  <si>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</si>
  <si>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</si>
  <si>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</si>
  <si>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</si>
  <si>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</si>
  <si>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</si>
  <si>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</si>
  <si>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</si>
  <si>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</si>
  <si>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</si>
  <si>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</si>
  <si>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</si>
  <si>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</si>
  <si>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</si>
  <si>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</si>
  <si>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</si>
  <si>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</si>
  <si>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</si>
  <si>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</si>
  <si>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</si>
  <si>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</si>
  <si>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</si>
  <si>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</si>
  <si>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</si>
  <si>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</si>
  <si>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</si>
  <si>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</si>
  <si>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</si>
  <si>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</si>
  <si>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</si>
  <si>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</si>
  <si>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</si>
  <si>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</si>
  <si>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</si>
  <si>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</si>
  <si>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</si>
  <si>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</si>
  <si>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</si>
  <si>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</si>
  <si>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</si>
  <si>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</si>
  <si>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</si>
  <si>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</si>
  <si>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</si>
  <si>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</si>
  <si>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</si>
  <si>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</si>
  <si>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</si>
  <si>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</si>
  <si>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</si>
  <si>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</si>
  <si>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</si>
  <si>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</si>
  <si>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</si>
  <si>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</si>
  <si>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</si>
  <si>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</si>
  <si>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</si>
  <si>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</si>
  <si>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</si>
  <si>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</si>
  <si>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</si>
  <si>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</si>
  <si>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</si>
  <si>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</si>
  <si>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</si>
  <si>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</si>
  <si>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</si>
  <si>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</si>
  <si>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</si>
  <si>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</si>
  <si>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</si>
  <si>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</si>
  <si>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</si>
  <si>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</si>
  <si>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</si>
  <si>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</si>
  <si>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</si>
  <si>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</si>
  <si>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</si>
  <si>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</si>
  <si>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</si>
  <si>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</si>
  <si>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</si>
  <si>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</si>
  <si>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</si>
  <si>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</si>
  <si>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</si>
  <si>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</si>
  <si>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</si>
  <si>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</si>
  <si>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</si>
  <si>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</si>
  <si>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</si>
  <si>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</si>
  <si>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</si>
  <si>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</si>
  <si>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</si>
  <si>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</si>
  <si>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</si>
  <si>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</si>
  <si>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</si>
  <si>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</si>
  <si>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</si>
  <si>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</si>
  <si>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</si>
  <si>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</si>
  <si>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</si>
  <si>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</si>
  <si>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</si>
  <si>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</si>
  <si>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</si>
  <si>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</si>
  <si>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</si>
  <si>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</si>
  <si>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</si>
  <si>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</si>
  <si>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</si>
  <si>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</si>
  <si>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</si>
  <si>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</si>
  <si>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</si>
  <si>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</si>
  <si>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</si>
  <si>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</si>
  <si>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</si>
  <si>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</si>
  <si>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</si>
  <si>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</si>
  <si>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</si>
  <si>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</si>
  <si>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</si>
  <si>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</si>
  <si>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</si>
  <si>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</si>
  <si>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</si>
  <si>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</si>
  <si>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</si>
  <si>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</si>
  <si>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</si>
  <si>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</si>
  <si>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</si>
  <si>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</si>
  <si>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</si>
  <si>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</si>
  <si>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</si>
  <si>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</si>
  <si>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</si>
  <si>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</si>
  <si>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</si>
  <si>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</si>
  <si>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</si>
  <si>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</si>
  <si>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</si>
  <si>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</si>
  <si>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</si>
  <si>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</si>
  <si>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</si>
  <si>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</si>
  <si>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</si>
  <si>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</si>
  <si>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</si>
  <si>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</si>
  <si>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</si>
  <si>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</si>
  <si>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</si>
  <si>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</si>
  <si>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</si>
  <si>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</si>
  <si>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</si>
  <si>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</si>
  <si>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</si>
  <si>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</si>
  <si>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</si>
  <si>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</si>
  <si>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</si>
  <si>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</si>
  <si>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</si>
  <si>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</si>
  <si>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</si>
  <si>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</si>
  <si>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</si>
  <si>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</si>
  <si>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</si>
  <si>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</si>
  <si>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</si>
  <si>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</si>
  <si>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</si>
  <si>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</si>
  <si>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</si>
  <si>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</si>
  <si>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</si>
  <si>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</si>
  <si>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</si>
  <si>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</si>
  <si>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</si>
  <si>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</si>
  <si>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</si>
  <si>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</si>
  <si>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</si>
  <si>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</si>
  <si>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</si>
  <si>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</si>
  <si>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</si>
  <si>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</si>
  <si>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</si>
  <si>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</si>
  <si>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</si>
  <si>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</si>
  <si>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</si>
  <si>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</si>
  <si>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</si>
  <si>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</si>
  <si>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</si>
  <si>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</si>
  <si>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</si>
  <si>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</si>
  <si>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</si>
  <si>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</si>
  <si>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</si>
  <si>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</si>
  <si>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</si>
  <si>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</si>
  <si>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</si>
  <si>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</si>
  <si>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</si>
  <si>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</si>
  <si>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</si>
  <si>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</si>
  <si>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</si>
  <si>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</si>
  <si>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</si>
  <si>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</si>
  <si>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</si>
  <si>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</si>
  <si>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</si>
  <si>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</si>
  <si>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</si>
  <si>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</si>
  <si>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</si>
  <si>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</si>
  <si>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</si>
  <si>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</si>
  <si>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</si>
  <si>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</si>
  <si>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</si>
  <si>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</si>
  <si>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</si>
  <si>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</si>
  <si>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</si>
  <si>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</si>
  <si>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</si>
  <si>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</si>
  <si>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</si>
  <si>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</si>
  <si>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</si>
  <si>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</si>
  <si>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</si>
  <si>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</si>
  <si>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</si>
  <si>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</si>
  <si>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</si>
  <si>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</si>
  <si>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</si>
  <si>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</si>
  <si>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</si>
  <si>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</si>
  <si>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</si>
  <si>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</si>
  <si>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</si>
  <si>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</si>
  <si>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</si>
  <si>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</si>
  <si>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</si>
  <si>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</si>
  <si>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</si>
  <si>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</si>
  <si>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</si>
  <si>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</si>
  <si>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</si>
  <si>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</si>
  <si>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</si>
  <si>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</si>
  <si>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</si>
  <si>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</si>
  <si>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</si>
  <si>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</si>
  <si>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</si>
  <si>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</si>
  <si>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</si>
  <si>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</si>
  <si>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</si>
  <si>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</si>
  <si>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</si>
  <si>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</si>
  <si>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</si>
  <si>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</si>
  <si>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</si>
  <si>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</si>
  <si>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</si>
  <si>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</si>
  <si>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</si>
  <si>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</si>
  <si>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</si>
  <si>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</si>
  <si>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</si>
  <si>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</si>
  <si>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</si>
  <si>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</si>
  <si>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</si>
  <si>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</si>
  <si>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</si>
  <si>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</si>
  <si>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</si>
  <si>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</si>
  <si>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</si>
  <si>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</si>
  <si>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</si>
  <si>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</si>
  <si>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</si>
  <si>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</si>
  <si>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</si>
  <si>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</si>
  <si>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</si>
  <si>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</si>
  <si>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</si>
  <si>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</si>
  <si>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</si>
  <si>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</si>
  <si>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</si>
  <si>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</si>
  <si>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</si>
  <si>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</si>
  <si>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</si>
  <si>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</si>
  <si>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</si>
  <si>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</si>
  <si>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</si>
  <si>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</si>
  <si>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</si>
  <si>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</si>
  <si>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</si>
  <si>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</si>
  <si>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</si>
  <si>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</si>
  <si>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</si>
  <si>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</si>
  <si>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</si>
  <si>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</si>
  <si>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</si>
  <si>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</si>
  <si>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</si>
  <si>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</si>
  <si>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</si>
  <si>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</si>
  <si>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</si>
  <si>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</si>
  <si>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</si>
  <si>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</si>
  <si>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</si>
  <si>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</si>
  <si>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</si>
  <si>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</si>
  <si>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</si>
  <si>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</si>
  <si>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</si>
  <si>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</si>
  <si>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</si>
  <si>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</si>
  <si>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</si>
  <si>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</si>
  <si>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</si>
  <si>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</si>
  <si>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</si>
  <si>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</si>
  <si>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</si>
  <si>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</si>
  <si>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</si>
  <si>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</si>
  <si>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</si>
  <si>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</si>
  <si>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</si>
  <si>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</si>
  <si>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</si>
  <si>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</si>
  <si>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</si>
  <si>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</si>
  <si>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</si>
  <si>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</si>
  <si>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</si>
  <si>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</si>
  <si>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</si>
  <si>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</si>
  <si>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</si>
  <si>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</si>
  <si>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</si>
  <si>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</si>
  <si>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</si>
  <si>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</si>
  <si>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</si>
  <si>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</si>
  <si>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</si>
  <si>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</si>
  <si>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</si>
  <si>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</si>
  <si>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</si>
  <si>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</si>
  <si>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</si>
  <si>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</si>
  <si>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</si>
  <si>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</si>
  <si>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</si>
  <si>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</si>
  <si>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</si>
  <si>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</si>
  <si>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</si>
  <si>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</si>
  <si>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</si>
  <si>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</si>
  <si>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</si>
  <si>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</si>
  <si>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</si>
  <si>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</si>
  <si>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</si>
  <si>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</si>
  <si>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</si>
  <si>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</si>
  <si>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</si>
  <si>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</si>
  <si>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</si>
  <si>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</si>
  <si>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</si>
  <si>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</si>
  <si>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</si>
  <si>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</si>
  <si>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</si>
  <si>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</si>
  <si>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</si>
  <si>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</si>
  <si>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</si>
  <si>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</si>
  <si>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</si>
  <si>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</si>
  <si>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</si>
  <si>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</si>
  <si>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</si>
  <si>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</si>
  <si>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</si>
  <si>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</si>
  <si>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</si>
  <si>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</si>
  <si>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</si>
  <si>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</si>
  <si>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</si>
  <si>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</si>
  <si>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</si>
  <si>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</si>
  <si>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</si>
  <si>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</si>
  <si>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</si>
  <si>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</si>
  <si>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</si>
  <si>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</si>
  <si>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</si>
  <si>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</si>
  <si>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</si>
  <si>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</si>
  <si>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</si>
  <si>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</si>
  <si>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</si>
  <si>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</si>
  <si>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</si>
  <si>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</si>
  <si>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</si>
  <si>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</si>
  <si>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</si>
  <si>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</si>
  <si>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</si>
  <si>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</si>
  <si>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</si>
  <si>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</si>
  <si>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</si>
  <si>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</si>
  <si>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</si>
  <si>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</si>
  <si>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</si>
  <si>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</si>
  <si>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</si>
  <si>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</si>
  <si>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</si>
  <si>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</si>
  <si>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</si>
  <si>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</si>
  <si>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</si>
  <si>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</si>
  <si>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</si>
  <si>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</si>
  <si>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</si>
  <si>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</si>
  <si>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</si>
  <si>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</si>
  <si>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</si>
  <si>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</si>
  <si>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</si>
  <si>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</si>
  <si>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</si>
  <si>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</si>
  <si>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</si>
  <si>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</si>
  <si>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</si>
  <si>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</si>
  <si>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</si>
  <si>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</si>
  <si>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</si>
  <si>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</si>
  <si>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</si>
  <si>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</si>
  <si>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</si>
  <si>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</si>
  <si>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</si>
  <si>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</si>
  <si>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</si>
  <si>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</si>
  <si>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</si>
  <si>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</si>
  <si>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</si>
  <si>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</si>
  <si>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</si>
  <si>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</si>
  <si>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</si>
  <si>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</si>
  <si>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</si>
  <si>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</si>
  <si>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</si>
  <si>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</si>
  <si>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</si>
  <si>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</si>
  <si>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</si>
  <si>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</si>
  <si>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</si>
  <si>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</si>
  <si>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</si>
  <si>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</si>
  <si>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</si>
  <si>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</si>
  <si>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</si>
  <si>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</si>
  <si>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</si>
  <si>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</si>
  <si>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</si>
  <si>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</si>
  <si>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</si>
  <si>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</si>
  <si>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</si>
  <si>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</si>
  <si>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</si>
  <si>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</si>
  <si>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</si>
  <si>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</si>
  <si>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</si>
  <si>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</si>
  <si>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</si>
  <si>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</si>
  <si>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</si>
  <si>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</si>
  <si>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</si>
  <si>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</si>
  <si>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</si>
  <si>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</si>
  <si>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</si>
  <si>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</si>
  <si>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</si>
  <si>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</si>
  <si>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</si>
  <si>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</si>
  <si>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</si>
  <si>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</si>
  <si>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</si>
  <si>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</si>
  <si>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</si>
  <si>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</si>
  <si>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</si>
  <si>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</si>
  <si>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</si>
  <si>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</si>
  <si>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</si>
  <si>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</si>
  <si>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</si>
  <si>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</si>
  <si>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</si>
  <si>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</si>
  <si>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</si>
  <si>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</si>
  <si>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</si>
  <si>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</si>
  <si>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</si>
  <si>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</si>
  <si>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</si>
  <si>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</si>
  <si>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</si>
  <si>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</si>
  <si>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</si>
  <si>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</si>
  <si>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</si>
  <si>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</si>
  <si>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</si>
  <si>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</si>
  <si>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</si>
  <si>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</si>
  <si>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</si>
  <si>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</si>
  <si>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</si>
  <si>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</si>
  <si>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</si>
  <si>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</si>
  <si>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</si>
  <si>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</si>
  <si>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</si>
  <si>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</si>
  <si>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</si>
  <si>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</si>
  <si>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</si>
  <si>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</si>
  <si>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</si>
  <si>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</si>
  <si>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</si>
  <si>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</si>
  <si>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</si>
  <si>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</si>
  <si>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</si>
  <si>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</si>
  <si>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</si>
  <si>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</si>
  <si>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</si>
  <si>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</si>
  <si>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</si>
  <si>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</si>
  <si>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</si>
  <si>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</si>
  <si>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</si>
  <si>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</si>
  <si>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</si>
  <si>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</si>
  <si>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</si>
  <si>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</si>
  <si>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</si>
  <si>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</si>
  <si>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</si>
  <si>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</si>
  <si>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</si>
  <si>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</si>
  <si>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</si>
  <si>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</si>
  <si>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</si>
  <si>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</si>
  <si>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</si>
  <si>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</si>
  <si>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</si>
  <si>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</si>
  <si>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</si>
  <si>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</si>
  <si>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</si>
  <si>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</si>
  <si>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</si>
  <si>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</si>
  <si>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</si>
  <si>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</si>
  <si>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</si>
  <si>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</si>
  <si>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</si>
  <si>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</si>
  <si>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</si>
  <si>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</si>
  <si>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</si>
  <si>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</si>
  <si>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</si>
  <si>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</si>
  <si>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</si>
  <si>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</si>
  <si>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</si>
  <si>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</si>
  <si>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</si>
  <si>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</si>
  <si>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</si>
  <si>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</si>
  <si>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</si>
  <si>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</si>
  <si>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</si>
  <si>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</si>
  <si>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</si>
  <si>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</si>
  <si>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</si>
  <si>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</si>
  <si>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</si>
  <si>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</si>
  <si>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</si>
  <si>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</si>
  <si>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</si>
  <si>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</si>
  <si>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</si>
  <si>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</si>
  <si>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</si>
  <si>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</si>
  <si>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</si>
  <si>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</si>
  <si>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</si>
  <si>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</si>
  <si>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</si>
  <si>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</si>
  <si>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</si>
  <si>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</si>
  <si>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</si>
  <si>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</si>
  <si>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</si>
  <si>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</si>
  <si>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</si>
  <si>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</si>
  <si>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</si>
  <si>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</si>
  <si>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</si>
  <si>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</si>
  <si>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</si>
  <si>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</si>
  <si>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</si>
  <si>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</si>
  <si>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</si>
  <si>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</si>
  <si>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</si>
  <si>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</si>
  <si>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</si>
  <si>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</si>
  <si>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</si>
  <si>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</si>
  <si>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</si>
  <si>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</si>
  <si>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</si>
  <si>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</si>
  <si>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</si>
  <si>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</si>
  <si>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</si>
  <si>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</si>
  <si>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</si>
  <si>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</si>
  <si>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</si>
  <si>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</si>
  <si>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</si>
  <si>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</si>
  <si>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</si>
  <si>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</si>
  <si>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</si>
  <si>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</si>
  <si>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</si>
  <si>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</si>
  <si>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</si>
  <si>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</si>
  <si>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</si>
  <si>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</si>
  <si>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</si>
  <si>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</si>
  <si>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</si>
  <si>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</si>
  <si>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</si>
  <si>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</si>
  <si>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</si>
  <si>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</si>
  <si>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</si>
  <si>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</si>
  <si>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</si>
  <si>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</si>
  <si>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</si>
  <si>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</si>
  <si>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</si>
  <si>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</si>
  <si>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</si>
  <si>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</si>
  <si>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</si>
  <si>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</si>
  <si>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</si>
  <si>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</si>
  <si>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</si>
  <si>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</si>
  <si>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</si>
  <si>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</si>
  <si>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</si>
  <si>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</si>
  <si>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</si>
  <si>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</si>
  <si>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</si>
  <si>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</si>
  <si>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</si>
  <si>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</si>
  <si>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</si>
  <si>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</si>
  <si>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</si>
  <si>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</si>
  <si>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</si>
  <si>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</si>
  <si>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</si>
  <si>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</si>
  <si>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</si>
  <si>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</si>
  <si>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</si>
  <si>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</si>
  <si>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</si>
  <si>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</si>
  <si>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</si>
  <si>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</si>
  <si>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</si>
  <si>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</si>
  <si>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</si>
  <si>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</si>
  <si>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</si>
  <si>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</si>
  <si>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</si>
  <si>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</si>
  <si>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</si>
  <si>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</si>
  <si>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</si>
  <si>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</si>
  <si>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</si>
  <si>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</si>
  <si>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</si>
  <si>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</si>
  <si>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</si>
  <si>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</si>
  <si>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</si>
  <si>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</si>
  <si>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</si>
  <si>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</si>
  <si>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</si>
  <si>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</si>
  <si>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</si>
  <si>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</si>
  <si>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</si>
  <si>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</si>
  <si>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</si>
  <si>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</si>
  <si>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</si>
  <si>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</si>
  <si>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</si>
  <si>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</si>
  <si>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</si>
  <si>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</si>
  <si>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</si>
  <si>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</si>
  <si>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</si>
  <si>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</si>
  <si>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</si>
  <si>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</si>
  <si>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</si>
  <si>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</si>
  <si>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</si>
  <si>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</si>
  <si>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</si>
  <si>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</si>
  <si>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</si>
  <si>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</si>
  <si>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</si>
  <si>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</si>
  <si>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</si>
  <si>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</si>
  <si>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</si>
  <si>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</si>
  <si>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</si>
  <si>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</si>
  <si>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</si>
  <si>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</si>
  <si>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</si>
  <si>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</si>
  <si>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</si>
  <si>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</si>
  <si>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</si>
  <si>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</si>
  <si>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</si>
  <si>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</si>
  <si>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</si>
  <si>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</si>
  <si>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</si>
  <si>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</si>
  <si>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</si>
  <si>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</si>
  <si>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</si>
  <si>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</si>
  <si>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</si>
  <si>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</si>
  <si>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</si>
  <si>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</si>
  <si>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</si>
  <si>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</si>
  <si>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</si>
  <si>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</si>
  <si>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</si>
  <si>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</si>
  <si>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</si>
  <si>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</si>
  <si>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</si>
  <si>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</si>
  <si>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</si>
  <si>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</si>
  <si>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</si>
  <si>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</si>
  <si>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</si>
  <si>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</si>
  <si>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</si>
  <si>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</si>
  <si>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</si>
  <si>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</si>
  <si>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</si>
  <si>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</si>
  <si>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</si>
  <si>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</si>
  <si>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</si>
  <si>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</si>
  <si>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</si>
  <si>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</si>
  <si>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</si>
  <si>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</si>
  <si>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</si>
  <si>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</si>
  <si>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</si>
  <si>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</si>
  <si>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</si>
  <si>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</si>
  <si>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</si>
  <si>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</si>
  <si>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</si>
  <si>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</si>
  <si>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</si>
  <si>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</si>
  <si>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</si>
  <si>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</si>
  <si>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</si>
  <si>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</si>
  <si>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</si>
  <si>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</si>
  <si>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</si>
  <si>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</si>
  <si>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</si>
  <si>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</si>
  <si>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</si>
  <si>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</si>
  <si>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</si>
  <si>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</si>
  <si>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</si>
  <si>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</si>
  <si>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</si>
  <si>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</si>
  <si>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</si>
  <si>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</si>
  <si>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</si>
  <si>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</si>
  <si>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</si>
  <si>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</si>
  <si>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</si>
  <si>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</si>
  <si>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</si>
  <si>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</si>
  <si>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</si>
  <si>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</si>
  <si>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</si>
  <si>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</si>
  <si>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</si>
  <si>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</si>
  <si>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</si>
  <si>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</si>
  <si>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</si>
  <si>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</si>
  <si>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</si>
  <si>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</si>
  <si>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</si>
  <si>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</si>
  <si>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</si>
  <si>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</si>
  <si>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</si>
  <si>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</si>
  <si>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</si>
  <si>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</si>
  <si>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</si>
  <si>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</si>
  <si>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</si>
  <si>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</si>
  <si>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</si>
  <si>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</si>
  <si>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</si>
  <si>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</si>
  <si>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</si>
  <si>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</si>
  <si>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</si>
  <si>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</si>
  <si>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</si>
  <si>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</si>
  <si>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</si>
  <si>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</si>
  <si>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</si>
  <si>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</si>
  <si>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</si>
  <si>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</si>
  <si>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</si>
  <si>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</si>
  <si>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</si>
  <si>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</si>
  <si>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</si>
  <si>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</si>
  <si>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</si>
  <si>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</si>
  <si>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</si>
  <si>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</si>
  <si>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</si>
  <si>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</si>
  <si>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</si>
  <si>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</si>
  <si>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</si>
  <si>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</si>
  <si>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</si>
  <si>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</si>
  <si>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</si>
  <si>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</si>
  <si>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</si>
  <si>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</si>
  <si>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</si>
  <si>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</si>
  <si>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</si>
  <si>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</si>
  <si>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</si>
  <si>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</si>
  <si>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</si>
  <si>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</si>
  <si>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</si>
  <si>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</si>
  <si>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</si>
  <si>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</si>
  <si>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</si>
  <si>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</si>
  <si>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</si>
  <si>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</si>
  <si>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</si>
  <si>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</si>
  <si>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</si>
  <si>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</si>
  <si>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</si>
  <si>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</si>
  <si>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</si>
  <si>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</si>
  <si>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</si>
  <si>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</si>
  <si>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</si>
  <si>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</si>
  <si>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</si>
  <si>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</si>
  <si>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</si>
  <si>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</si>
  <si>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</si>
  <si>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</si>
  <si>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</si>
  <si>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</si>
  <si>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</si>
  <si>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</si>
  <si>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</si>
  <si>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</si>
  <si>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</si>
  <si>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</si>
  <si>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</si>
  <si>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</si>
  <si>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</si>
  <si>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</si>
  <si>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</si>
  <si>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</si>
  <si>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</si>
  <si>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</si>
  <si>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</si>
  <si>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</si>
  <si>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</si>
  <si>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</si>
  <si>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</si>
  <si>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</si>
  <si>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</si>
  <si>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</si>
  <si>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</si>
  <si>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</si>
  <si>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</si>
  <si>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</si>
  <si>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</si>
  <si>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</si>
  <si>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</si>
  <si>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</si>
  <si>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</si>
  <si>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</si>
  <si>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</si>
  <si>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</si>
  <si>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</si>
  <si>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</si>
  <si>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</si>
  <si>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</si>
  <si>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</si>
  <si>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</si>
  <si>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</si>
  <si>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</si>
  <si>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</si>
  <si>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</si>
  <si>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</si>
  <si>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</si>
  <si>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</si>
  <si>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</si>
  <si>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</si>
  <si>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</si>
  <si>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</si>
  <si>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</si>
  <si>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</si>
  <si>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</si>
  <si>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</si>
  <si>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</si>
  <si>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</si>
  <si>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</si>
  <si>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</si>
  <si>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</si>
  <si>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</si>
  <si>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</si>
  <si>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</si>
  <si>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</si>
  <si>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</si>
  <si>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</si>
  <si>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</si>
  <si>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</si>
  <si>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</si>
  <si>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</si>
  <si>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</si>
  <si>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</si>
  <si>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</si>
  <si>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</si>
  <si>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</si>
  <si>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</si>
  <si>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</si>
  <si>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</si>
  <si>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</si>
  <si>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</si>
  <si>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</si>
  <si>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</si>
  <si>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</si>
  <si>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</si>
  <si>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</si>
  <si>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</si>
  <si>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</si>
  <si>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</si>
  <si>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</si>
  <si>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</si>
  <si>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</si>
  <si>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</si>
  <si>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</si>
  <si>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</si>
  <si>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</si>
  <si>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</si>
  <si>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</si>
  <si>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</si>
  <si>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</si>
  <si>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</si>
  <si>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</si>
  <si>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</si>
  <si>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</si>
  <si>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</si>
  <si>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</si>
  <si>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</si>
  <si>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</si>
  <si>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</si>
  <si>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</si>
  <si>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</si>
  <si>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</si>
  <si>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</si>
  <si>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</si>
  <si>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</si>
  <si>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</si>
  <si>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</si>
  <si>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</si>
  <si>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</si>
  <si>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</si>
  <si>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</si>
  <si>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</si>
  <si>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</si>
  <si>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</si>
  <si>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</si>
  <si>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</si>
  <si>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</si>
  <si>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</si>
  <si>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</si>
  <si>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</si>
  <si>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</si>
  <si>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</si>
  <si>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</si>
  <si>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</si>
  <si>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</si>
  <si>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</si>
  <si>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</si>
  <si>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</si>
  <si>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</si>
  <si>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</si>
  <si>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</si>
  <si>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</si>
  <si>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</si>
  <si>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</si>
  <si>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</si>
  <si>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</si>
  <si>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</si>
  <si>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</si>
  <si>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</si>
  <si>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</si>
  <si>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</si>
  <si>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</si>
  <si>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</si>
  <si>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</si>
  <si>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</si>
  <si>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</si>
  <si>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</si>
  <si>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</si>
  <si>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</si>
  <si>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</si>
  <si>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</si>
  <si>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</si>
  <si>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</si>
  <si>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</si>
  <si>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</si>
  <si>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</si>
  <si>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</si>
  <si>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</si>
  <si>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</si>
  <si>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</si>
  <si>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</si>
  <si>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</si>
  <si>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</si>
  <si>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</si>
  <si>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</si>
  <si>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</si>
  <si>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</si>
  <si>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</si>
  <si>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</si>
  <si>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</si>
  <si>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</si>
  <si>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</si>
  <si>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</si>
  <si>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</si>
  <si>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</si>
  <si>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</si>
  <si>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</si>
  <si>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</si>
  <si>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</si>
  <si>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</si>
  <si>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</si>
  <si>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</si>
  <si>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</si>
  <si>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</si>
  <si>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</si>
  <si>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</si>
  <si>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</si>
  <si>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</si>
  <si>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</si>
  <si>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</si>
  <si>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</si>
  <si>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</si>
  <si>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</si>
  <si>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</si>
  <si>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</si>
  <si>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</si>
  <si>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</si>
  <si>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</si>
  <si>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</si>
  <si>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</si>
  <si>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</si>
  <si>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</si>
  <si>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</si>
  <si>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</si>
  <si>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</si>
  <si>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</si>
  <si>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</si>
  <si>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</si>
  <si>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</si>
  <si>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</si>
  <si>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</si>
  <si>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</si>
  <si>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</si>
  <si>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</si>
  <si>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</si>
  <si>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</si>
  <si>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</si>
  <si>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</si>
  <si>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</si>
  <si>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</si>
  <si>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</si>
  <si>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</si>
  <si>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</si>
  <si>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</si>
  <si>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</si>
  <si>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</si>
  <si>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</si>
  <si>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</si>
  <si>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</si>
  <si>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</si>
  <si>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</si>
  <si>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</si>
  <si>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</si>
  <si>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</si>
  <si>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</si>
  <si>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</si>
  <si>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</si>
  <si>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</si>
  <si>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</si>
  <si>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</si>
  <si>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</si>
  <si>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</si>
  <si>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</si>
  <si>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</si>
  <si>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</si>
  <si>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</si>
  <si>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</si>
  <si>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</si>
  <si>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</si>
  <si>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</si>
  <si>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</si>
  <si>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</si>
  <si>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</si>
  <si>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</si>
  <si>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</si>
  <si>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</si>
  <si>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</si>
  <si>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</si>
  <si>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</si>
  <si>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</si>
  <si>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</si>
  <si>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</si>
  <si>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</si>
  <si>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</si>
  <si>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</si>
  <si>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</si>
  <si>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</si>
  <si>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</si>
  <si>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</si>
  <si>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</si>
  <si>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</si>
  <si>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</si>
  <si>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</si>
  <si>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</si>
  <si>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</si>
  <si>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</si>
  <si>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</si>
  <si>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</si>
  <si>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</si>
  <si>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</si>
  <si>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</si>
  <si>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</si>
  <si>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</si>
  <si>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</si>
  <si>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</si>
  <si>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</si>
  <si>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</si>
  <si>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</si>
  <si>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</si>
  <si>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</si>
  <si>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</si>
  <si>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</si>
  <si>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</si>
  <si>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</si>
  <si>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</si>
  <si>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</si>
  <si>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</si>
  <si>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</si>
  <si>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</si>
  <si>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</si>
  <si>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</si>
  <si>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</si>
  <si>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</si>
  <si>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</si>
  <si>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</si>
  <si>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</si>
  <si>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</si>
  <si>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</si>
  <si>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</si>
  <si>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</si>
  <si>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</si>
  <si>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</si>
  <si>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</si>
  <si>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</si>
  <si>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</si>
  <si>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</si>
  <si>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</si>
  <si>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</si>
  <si>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</si>
  <si>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</si>
  <si>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</si>
  <si>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</si>
  <si>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</si>
  <si>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</si>
  <si>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</si>
  <si>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</si>
  <si>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</si>
  <si>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</si>
  <si>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</si>
  <si>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</si>
  <si>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</si>
  <si>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</si>
  <si>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</si>
  <si>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</si>
  <si>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</si>
  <si>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</si>
  <si>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</si>
  <si>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</si>
  <si>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</si>
  <si>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</si>
  <si>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</si>
  <si>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</si>
  <si>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</si>
  <si>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</si>
  <si>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</si>
  <si>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</si>
  <si>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</si>
  <si>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</si>
  <si>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</si>
  <si>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</si>
  <si>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</si>
  <si>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</si>
  <si>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</si>
  <si>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</si>
  <si>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</si>
  <si>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</si>
  <si>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</si>
  <si>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</si>
  <si>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</si>
  <si>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</si>
  <si>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</si>
  <si>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</si>
  <si>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</si>
  <si>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</si>
  <si>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</si>
  <si>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</si>
  <si>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</si>
  <si>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</si>
  <si>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</si>
  <si>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</si>
  <si>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</si>
  <si>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</si>
  <si>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</si>
  <si>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</si>
  <si>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</si>
  <si>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</si>
  <si>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</si>
  <si>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</si>
  <si>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</si>
  <si>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</si>
  <si>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</si>
  <si>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</si>
  <si>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</si>
  <si>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</si>
  <si>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</si>
  <si>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</si>
  <si>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</si>
  <si>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</si>
  <si>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</si>
  <si>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</si>
  <si>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</si>
  <si>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</si>
  <si>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</si>
  <si>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</si>
  <si>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</si>
  <si>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</si>
  <si>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</si>
  <si>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</si>
  <si>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</si>
  <si>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</si>
  <si>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</si>
  <si>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</si>
  <si>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</si>
  <si>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</si>
  <si>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</si>
  <si>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</si>
  <si>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</si>
  <si>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</si>
  <si>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</si>
  <si>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</si>
  <si>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</si>
  <si>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</si>
  <si>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</si>
  <si>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</si>
  <si>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</si>
  <si>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</si>
  <si>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</si>
  <si>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</si>
  <si>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</si>
  <si>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</si>
  <si>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</si>
  <si>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</si>
  <si>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</si>
  <si>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</si>
  <si>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</si>
  <si>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</si>
  <si>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</si>
  <si>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</si>
  <si>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</si>
  <si>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</si>
  <si>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</si>
  <si>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</si>
  <si>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</si>
  <si>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</si>
  <si>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</si>
  <si>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</si>
  <si>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</si>
  <si>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</si>
  <si>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</si>
  <si>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</si>
  <si>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</si>
  <si>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</si>
  <si>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</si>
  <si>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</si>
  <si>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</si>
  <si>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</si>
  <si>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</si>
  <si>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</si>
  <si>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</si>
  <si>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</si>
  <si>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</si>
  <si>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</si>
  <si>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</si>
  <si>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</si>
  <si>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</si>
  <si>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</si>
  <si>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</si>
  <si>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</si>
  <si>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</si>
  <si>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</si>
  <si>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</si>
  <si>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</si>
  <si>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</si>
  <si>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</si>
  <si>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</si>
  <si>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</si>
  <si>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</si>
  <si>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</si>
  <si>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</si>
  <si>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</si>
  <si>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</si>
  <si>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</si>
  <si>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</si>
  <si>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</si>
  <si>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</si>
  <si>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</si>
  <si>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</si>
  <si>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</si>
  <si>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</si>
  <si>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</si>
  <si>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</si>
  <si>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</si>
  <si>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</si>
  <si>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</si>
  <si>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</si>
  <si>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</si>
  <si>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</si>
  <si>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</si>
  <si>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</si>
  <si>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</si>
  <si>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</si>
  <si>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</si>
  <si>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</si>
  <si>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</si>
  <si>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</si>
  <si>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</si>
  <si>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</si>
  <si>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</si>
  <si>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</si>
  <si>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</si>
  <si>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</si>
  <si>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</si>
  <si>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</si>
  <si>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</si>
  <si>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</si>
  <si>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</si>
  <si>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</si>
  <si>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</si>
  <si>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</si>
  <si>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</si>
  <si>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</si>
  <si>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</si>
  <si>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</si>
  <si>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</si>
  <si>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</si>
  <si>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</si>
  <si>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</si>
  <si>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</si>
  <si>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</si>
  <si>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</si>
  <si>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</si>
  <si>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</si>
  <si>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</si>
  <si>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</si>
  <si>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</si>
  <si>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</si>
  <si>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</si>
  <si>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</si>
  <si>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</si>
  <si>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</si>
  <si>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</si>
  <si>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</si>
  <si>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</si>
  <si>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</si>
  <si>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</si>
  <si>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</si>
  <si>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</si>
  <si>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</si>
  <si>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</si>
  <si>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</si>
  <si>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</si>
  <si>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</si>
  <si>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</si>
  <si>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</si>
  <si>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</si>
  <si>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</si>
  <si>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</si>
  <si>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</si>
  <si>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</si>
  <si>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</si>
  <si>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</si>
  <si>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</si>
  <si>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</si>
  <si>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</si>
  <si>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</si>
  <si>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</si>
  <si>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</si>
  <si>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</si>
  <si>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</si>
  <si>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</si>
  <si>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</si>
  <si>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</si>
  <si>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</si>
  <si>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</si>
  <si>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</si>
  <si>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</si>
  <si>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</si>
  <si>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</si>
  <si>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</si>
  <si>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</si>
  <si>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</si>
  <si>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</si>
  <si>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</si>
  <si>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</si>
  <si>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</si>
  <si>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</si>
  <si>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</si>
  <si>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</si>
  <si>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</si>
  <si>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</si>
  <si>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</si>
  <si>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</si>
  <si>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</si>
  <si>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</si>
  <si>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</si>
  <si>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</si>
  <si>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</si>
  <si>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</si>
  <si>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</si>
  <si>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</si>
  <si>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</si>
  <si>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</si>
  <si>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</si>
  <si>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</si>
  <si>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</si>
  <si>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</si>
  <si>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</si>
  <si>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</si>
  <si>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</si>
  <si>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</si>
  <si>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</si>
  <si>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</si>
  <si>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</si>
  <si>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</si>
  <si>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</si>
  <si>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</si>
  <si>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</si>
  <si>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</si>
  <si>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</si>
  <si>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</si>
  <si>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</si>
  <si>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</si>
  <si>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</si>
  <si>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</si>
  <si>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</si>
  <si>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</si>
  <si>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</si>
  <si>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</si>
  <si>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</si>
  <si>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</si>
  <si>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</si>
  <si>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</si>
  <si>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</si>
  <si>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</si>
  <si>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</si>
  <si>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</si>
  <si>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</si>
  <si>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</si>
  <si>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</si>
  <si>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</si>
  <si>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</si>
  <si>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</si>
  <si>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</si>
  <si>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</si>
  <si>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</si>
  <si>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</si>
  <si>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</si>
  <si>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</si>
  <si>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</si>
  <si>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</si>
  <si>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</si>
  <si>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</si>
  <si>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</si>
  <si>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</si>
  <si>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</si>
  <si>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</si>
  <si>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</si>
  <si>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</si>
  <si>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</si>
  <si>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</si>
  <si>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</si>
  <si>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</si>
  <si>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</si>
  <si>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</si>
  <si>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</si>
  <si>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</si>
  <si>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</si>
  <si>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</si>
  <si>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</si>
  <si>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</si>
  <si>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</si>
  <si>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</si>
  <si>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</si>
  <si>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</si>
  <si>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</si>
  <si>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</si>
  <si>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</si>
  <si>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</si>
  <si>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</si>
  <si>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</si>
  <si>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</si>
  <si>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</si>
  <si>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</si>
  <si>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</si>
  <si>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</si>
  <si>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</si>
  <si>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</si>
  <si>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</si>
  <si>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</si>
  <si>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</si>
  <si>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</si>
  <si>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</si>
  <si>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</si>
  <si>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</si>
  <si>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</si>
  <si>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</si>
  <si>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</si>
  <si>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</si>
  <si>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</si>
  <si>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</si>
  <si>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</si>
  <si>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</si>
  <si>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</si>
  <si>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</si>
  <si>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</si>
  <si>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</si>
  <si>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</si>
  <si>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</si>
  <si>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</si>
  <si>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</si>
  <si>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</si>
  <si>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</si>
  <si>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</si>
  <si>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</si>
  <si>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</si>
  <si>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</si>
  <si>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</si>
  <si>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</si>
  <si>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</si>
  <si>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</si>
  <si>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</si>
  <si>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</si>
  <si>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</si>
  <si>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</si>
  <si>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</si>
  <si>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</si>
  <si>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</si>
  <si>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</si>
  <si>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</si>
  <si>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</si>
  <si>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</si>
  <si>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</si>
  <si>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</si>
  <si>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</si>
  <si>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</si>
  <si>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</si>
  <si>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</si>
  <si>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</si>
  <si>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</si>
  <si>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</si>
  <si>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</si>
  <si>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</si>
  <si>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</si>
  <si>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</si>
  <si>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</si>
  <si>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</si>
  <si>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</si>
  <si>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</si>
  <si>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</si>
  <si>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</si>
  <si>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</si>
  <si>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</si>
  <si>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</si>
  <si>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</si>
  <si>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</si>
  <si>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</si>
  <si>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</si>
  <si>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</si>
  <si>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</si>
  <si>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</si>
  <si>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</si>
  <si>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</si>
  <si>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</si>
  <si>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</si>
  <si>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</si>
  <si>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</si>
  <si>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</si>
  <si>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</si>
  <si>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</si>
  <si>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</si>
  <si>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</si>
  <si>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</si>
  <si>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</si>
  <si>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</si>
  <si>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</si>
  <si>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</si>
  <si>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</si>
  <si>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</si>
  <si>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</si>
  <si>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</si>
  <si>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</si>
  <si>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</si>
  <si>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</si>
  <si>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</si>
  <si>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</si>
  <si>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</si>
  <si>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</si>
  <si>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</si>
  <si>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</si>
  <si>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</si>
  <si>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</si>
  <si>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</si>
  <si>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</si>
  <si>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</si>
  <si>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</si>
  <si>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</si>
  <si>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</si>
  <si>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</si>
  <si>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</si>
  <si>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</si>
  <si>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</si>
  <si>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</si>
  <si>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</si>
  <si>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</si>
  <si>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</si>
  <si>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</si>
  <si>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</si>
  <si>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</si>
  <si>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</si>
  <si>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</si>
  <si>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</si>
  <si>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</si>
  <si>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</si>
  <si>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</si>
  <si>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</si>
  <si>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</si>
  <si>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</si>
  <si>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</si>
  <si>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</si>
  <si>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</si>
  <si>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</si>
  <si>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</si>
  <si>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</si>
  <si>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</si>
  <si>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</si>
  <si>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</si>
  <si>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</si>
  <si>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</si>
  <si>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</si>
  <si>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</si>
  <si>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</si>
  <si>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</si>
  <si>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</si>
  <si>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</si>
  <si>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</si>
  <si>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</si>
  <si>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</si>
  <si>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</si>
  <si>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</si>
  <si>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</si>
  <si>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</si>
  <si>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</si>
  <si>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</si>
  <si>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</si>
  <si>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</si>
  <si>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</si>
  <si>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</si>
  <si>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</si>
  <si>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</si>
  <si>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</si>
  <si>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</si>
  <si>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</si>
  <si>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</si>
  <si>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</si>
  <si>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</si>
  <si>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</si>
  <si>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</si>
  <si>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</si>
  <si>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</si>
  <si>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</si>
  <si>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</si>
  <si>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</si>
  <si>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</si>
  <si>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</si>
  <si>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</si>
  <si>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</si>
  <si>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</si>
  <si>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</si>
  <si>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</si>
  <si>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</si>
  <si>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</si>
  <si>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</si>
  <si>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</si>
  <si>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</si>
  <si>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</si>
  <si>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</si>
  <si>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</si>
  <si>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</si>
  <si>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</si>
  <si>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</si>
  <si>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</si>
  <si>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</si>
  <si>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</si>
  <si>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</si>
  <si>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</si>
  <si>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</si>
  <si>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</si>
  <si>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</si>
  <si>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</si>
  <si>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</si>
  <si>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</si>
  <si>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</si>
  <si>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</si>
  <si>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</si>
  <si>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</si>
  <si>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</si>
  <si>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</si>
  <si>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</si>
  <si>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</si>
  <si>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</si>
  <si>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</si>
  <si>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</si>
  <si>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</si>
  <si>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</si>
  <si>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</si>
  <si>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</si>
  <si>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</si>
  <si>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</si>
  <si>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</si>
  <si>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</si>
  <si>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</si>
  <si>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</si>
  <si>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</si>
  <si>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</si>
  <si>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</si>
  <si>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</si>
  <si>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</si>
  <si>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</si>
  <si>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</si>
  <si>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</si>
  <si>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</si>
  <si>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</si>
  <si>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</si>
  <si>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</si>
  <si>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</si>
  <si>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</si>
  <si>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</si>
  <si>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</si>
  <si>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</si>
  <si>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</si>
  <si>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</si>
  <si>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</si>
  <si>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</si>
  <si>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</si>
  <si>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</si>
  <si>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</si>
  <si>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</si>
  <si>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</si>
  <si>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</si>
  <si>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</si>
  <si>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</si>
  <si>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</si>
  <si>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</si>
  <si>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</si>
  <si>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</si>
  <si>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</si>
  <si>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</si>
  <si>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</si>
  <si>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</si>
  <si>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</si>
  <si>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</si>
  <si>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</si>
  <si>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</si>
  <si>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</si>
  <si>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</si>
  <si>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</si>
  <si>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</si>
  <si>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</si>
  <si>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</si>
  <si>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</si>
  <si>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</si>
  <si>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</si>
  <si>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</si>
  <si>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</si>
  <si>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</si>
  <si>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</si>
  <si>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</si>
  <si>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</si>
  <si>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</si>
  <si>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</si>
  <si>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</si>
  <si>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</si>
  <si>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</si>
  <si>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</si>
  <si>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</si>
  <si>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</si>
  <si>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</si>
  <si>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</si>
  <si>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</si>
  <si>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</si>
  <si>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</si>
  <si>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</si>
  <si>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</si>
  <si>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</si>
  <si>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</si>
  <si>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</si>
  <si>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</si>
  <si>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</si>
  <si>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</si>
  <si>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</si>
  <si>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</si>
  <si>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</si>
  <si>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</si>
  <si>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</si>
  <si>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</si>
  <si>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</si>
  <si>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</si>
  <si>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</si>
  <si>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</si>
  <si>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</si>
  <si>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</si>
  <si>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</si>
  <si>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</si>
  <si>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</si>
  <si>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</si>
  <si>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</si>
  <si>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</si>
  <si>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</si>
  <si>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</si>
  <si>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</si>
  <si>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</si>
  <si>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</si>
  <si>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</si>
  <si>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</si>
  <si>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</si>
  <si>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</si>
  <si>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</si>
  <si>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</si>
  <si>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</si>
  <si>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</si>
  <si>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</si>
  <si>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</si>
  <si>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</si>
  <si>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</si>
  <si>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</si>
  <si>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</si>
  <si>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</si>
  <si>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</si>
  <si>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</si>
  <si>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</si>
  <si>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</si>
  <si>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</si>
  <si>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</si>
  <si>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</si>
  <si>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</si>
  <si>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</si>
  <si>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</si>
  <si>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</si>
  <si>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</si>
  <si>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</si>
  <si>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</si>
  <si>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</si>
  <si>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</si>
  <si>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</si>
  <si>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</si>
  <si>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</si>
  <si>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</si>
  <si>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</si>
  <si>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</si>
  <si>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</si>
  <si>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</si>
  <si>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</si>
  <si>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</si>
  <si>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</si>
  <si>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</si>
  <si>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</si>
  <si>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</si>
  <si>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</si>
  <si>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</si>
  <si>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</si>
  <si>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</si>
  <si>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</si>
  <si>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</si>
  <si>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</si>
  <si>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</si>
  <si>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</si>
  <si>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</si>
  <si>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</si>
  <si>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</si>
  <si>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</si>
  <si>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</si>
  <si>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</si>
  <si>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</si>
  <si>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</si>
  <si>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</si>
  <si>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</si>
  <si>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</si>
  <si>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</si>
  <si>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</si>
  <si>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</si>
  <si>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</si>
  <si>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</si>
  <si>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</si>
  <si>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</si>
  <si>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</si>
  <si>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</si>
  <si>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</si>
  <si>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</si>
  <si>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</si>
  <si>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</si>
  <si>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</si>
  <si>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</si>
  <si>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</si>
  <si>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</si>
  <si>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</si>
  <si>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</si>
  <si>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</si>
  <si>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</si>
  <si>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</si>
  <si>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</si>
  <si>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</si>
  <si>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</si>
  <si>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</si>
  <si>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</si>
  <si>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</si>
  <si>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</si>
  <si>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</si>
  <si>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</si>
  <si>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</si>
  <si>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</si>
  <si>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</si>
  <si>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</si>
  <si>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</si>
  <si>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</si>
  <si>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</si>
  <si>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</si>
  <si>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</si>
  <si>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</si>
  <si>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</si>
  <si>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</si>
  <si>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</si>
  <si>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</si>
  <si>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</si>
  <si>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</si>
  <si>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</si>
  <si>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</si>
  <si>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</si>
  <si>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</si>
  <si>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</si>
  <si>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</si>
  <si>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</si>
  <si>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</si>
  <si>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</si>
  <si>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</si>
  <si>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</si>
  <si>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</si>
  <si>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</si>
  <si>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</si>
  <si>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</si>
  <si>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</si>
  <si>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</si>
  <si>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</si>
  <si>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</si>
  <si>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</si>
  <si>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</si>
  <si>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</si>
  <si>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</si>
  <si>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</si>
  <si>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</si>
  <si>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</si>
  <si>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</si>
  <si>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</si>
  <si>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</si>
  <si>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</si>
  <si>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</si>
  <si>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</si>
  <si>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</si>
  <si>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</si>
  <si>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</si>
  <si>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</si>
  <si>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</si>
  <si>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</si>
  <si>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</si>
  <si>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</si>
  <si>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</si>
  <si>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</si>
  <si>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</si>
  <si>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</si>
  <si>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</si>
  <si>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</si>
  <si>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</si>
  <si>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</si>
  <si>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</si>
  <si>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</si>
  <si>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</si>
  <si>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</si>
  <si>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</si>
  <si>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</si>
  <si>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</si>
  <si>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</si>
  <si>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</si>
  <si>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</si>
  <si>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</si>
  <si>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</si>
  <si>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</si>
  <si>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</si>
  <si>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</si>
  <si>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</si>
  <si>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</si>
  <si>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</si>
  <si>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</si>
  <si>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</si>
  <si>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</si>
  <si>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</si>
  <si>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</si>
  <si>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</si>
  <si>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</si>
  <si>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</si>
  <si>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</si>
  <si>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</si>
  <si>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</si>
  <si>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</si>
  <si>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</si>
  <si>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</si>
  <si>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</si>
  <si>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</si>
  <si>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</si>
  <si>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</si>
  <si>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</si>
  <si>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</si>
  <si>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</si>
  <si>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</si>
  <si>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</si>
  <si>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</si>
  <si>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</si>
  <si>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</si>
  <si>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</si>
  <si>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</si>
  <si>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</si>
  <si>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</si>
  <si>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</si>
  <si>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</si>
  <si>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</si>
  <si>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</si>
  <si>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</si>
  <si>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</si>
  <si>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</si>
  <si>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</si>
  <si>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</si>
  <si>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</si>
  <si>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</si>
  <si>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</si>
  <si>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</si>
  <si>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</si>
  <si>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</si>
  <si>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</si>
  <si>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</si>
  <si>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</si>
  <si>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</si>
  <si>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</si>
  <si>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</si>
  <si>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</si>
  <si>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</si>
  <si>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</si>
  <si>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</si>
  <si>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</si>
  <si>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</si>
  <si>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</si>
  <si>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</si>
  <si>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</si>
  <si>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</si>
  <si>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</si>
  <si>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</si>
  <si>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</si>
  <si>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</si>
  <si>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</si>
  <si>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</si>
  <si>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</si>
  <si>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</si>
  <si>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</si>
  <si>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</si>
  <si>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</si>
  <si>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</si>
  <si>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</si>
  <si>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</si>
  <si>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</si>
  <si>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</si>
  <si>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</si>
  <si>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</si>
  <si>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</si>
  <si>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</si>
  <si>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</si>
  <si>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</si>
  <si>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</si>
  <si>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</si>
  <si>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</si>
  <si>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</si>
  <si>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</si>
  <si>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</si>
  <si>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</si>
  <si>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</si>
  <si>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</si>
  <si>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</si>
  <si>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</si>
  <si>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</si>
  <si>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</si>
  <si>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</si>
  <si>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</si>
  <si>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</si>
  <si>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</si>
  <si>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</si>
  <si>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</si>
  <si>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</si>
  <si>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</si>
  <si>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</si>
  <si>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</si>
  <si>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</si>
  <si>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</si>
  <si>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</si>
  <si>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</si>
  <si>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</si>
  <si>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</si>
  <si>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</si>
  <si>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</si>
  <si>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</si>
  <si>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</si>
  <si>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</si>
  <si>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</si>
  <si>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</si>
  <si>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</si>
  <si>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</si>
  <si>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</si>
  <si>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</si>
  <si>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</si>
  <si>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</si>
  <si>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</si>
  <si>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</si>
  <si>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</si>
  <si>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</si>
  <si>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</si>
  <si>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</si>
  <si>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</si>
  <si>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</si>
  <si>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</si>
  <si>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</si>
  <si>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</si>
  <si>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</si>
  <si>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</si>
  <si>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</si>
  <si>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</si>
  <si>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</si>
  <si>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</si>
  <si>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</si>
  <si>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</si>
  <si>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</si>
  <si>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</si>
  <si>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</si>
  <si>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</si>
  <si>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</si>
  <si>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</si>
  <si>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</si>
  <si>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</si>
  <si>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</si>
  <si>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</si>
  <si>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</si>
  <si>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</si>
  <si>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</si>
  <si>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</si>
  <si>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</si>
  <si>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</si>
  <si>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</si>
  <si>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</si>
  <si>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</si>
  <si>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</si>
  <si>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</si>
  <si>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</si>
  <si>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</si>
  <si>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</si>
  <si>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</si>
  <si>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</si>
  <si>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</si>
  <si>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</si>
  <si>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</si>
  <si>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</si>
  <si>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</si>
  <si>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</si>
  <si>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</si>
  <si>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</si>
  <si>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</si>
  <si>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</si>
  <si>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</si>
  <si>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</si>
  <si>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</si>
  <si>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</si>
  <si>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</si>
  <si>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</si>
  <si>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</si>
  <si>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</si>
  <si>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</si>
  <si>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</si>
  <si>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</si>
  <si>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</si>
  <si>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</si>
  <si>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</si>
  <si>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</si>
  <si>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</si>
  <si>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</si>
  <si>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</si>
  <si>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</si>
  <si>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</si>
  <si>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</si>
  <si>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</si>
  <si>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</si>
  <si>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</si>
  <si>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</si>
  <si>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</si>
  <si>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</si>
  <si>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</si>
  <si>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</si>
  <si>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</si>
  <si>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</si>
  <si>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</si>
  <si>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</si>
  <si>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</si>
  <si>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</si>
  <si>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</si>
  <si>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</si>
  <si>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</si>
  <si>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</si>
  <si>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</si>
  <si>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</si>
  <si>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</si>
  <si>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</si>
  <si>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</si>
  <si>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</si>
  <si>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</si>
  <si>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</si>
  <si>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</si>
  <si>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</si>
  <si>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</si>
  <si>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</si>
  <si>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</si>
  <si>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</si>
  <si>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</si>
  <si>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</si>
  <si>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</si>
  <si>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</si>
  <si>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</si>
  <si>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</si>
  <si>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</si>
  <si>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</si>
  <si>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</si>
  <si>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</si>
  <si>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</si>
  <si>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</si>
  <si>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</si>
  <si>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</si>
  <si>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</si>
  <si>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</si>
  <si>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</si>
  <si>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</si>
  <si>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</si>
  <si>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</si>
  <si>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</si>
  <si>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</si>
  <si>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</si>
  <si>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</si>
  <si>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</si>
  <si>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</si>
  <si>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</si>
  <si>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</si>
  <si>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</si>
  <si>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</si>
  <si>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</si>
  <si>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</si>
  <si>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</si>
  <si>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</si>
  <si>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</si>
  <si>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</si>
  <si>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</si>
  <si>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</si>
  <si>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</si>
  <si>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</si>
  <si>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</si>
  <si>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</si>
  <si>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</si>
  <si>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</si>
  <si>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</si>
  <si>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</si>
  <si>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</si>
  <si>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</si>
  <si>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</si>
  <si>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</si>
  <si>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</si>
  <si>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</si>
  <si>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</si>
  <si>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</si>
  <si>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</si>
  <si>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</si>
  <si>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</si>
  <si>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</si>
  <si>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</si>
  <si>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</si>
  <si>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</si>
  <si>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</si>
  <si>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</si>
  <si>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</si>
  <si>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</si>
  <si>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</si>
  <si>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</si>
  <si>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</si>
  <si>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</si>
  <si>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</si>
  <si>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</si>
  <si>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</si>
  <si>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</si>
  <si>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</si>
  <si>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</si>
  <si>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</si>
  <si>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</si>
  <si>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</si>
  <si>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</si>
  <si>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</si>
  <si>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</si>
  <si>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</si>
  <si>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</si>
  <si>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</si>
  <si>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</si>
  <si>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</si>
  <si>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</si>
  <si>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</si>
  <si>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</si>
  <si>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</si>
  <si>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</si>
  <si>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</si>
  <si>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</si>
  <si>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</si>
  <si>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</si>
  <si>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</si>
  <si>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</si>
  <si>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</si>
  <si>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</si>
  <si>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</si>
  <si>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</si>
  <si>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</si>
  <si>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</si>
  <si>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</si>
  <si>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</si>
  <si>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</si>
  <si>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</si>
  <si>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</si>
  <si>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</si>
  <si>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</si>
  <si>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</si>
  <si>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</si>
  <si>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</si>
  <si>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</si>
  <si>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</si>
  <si>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</si>
  <si>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</si>
  <si>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</si>
  <si>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</si>
  <si>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</si>
  <si>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</si>
  <si>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</si>
  <si>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</si>
  <si>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</si>
  <si>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</si>
  <si>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</si>
  <si>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</si>
  <si>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</si>
  <si>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</si>
  <si>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</si>
  <si>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</si>
  <si>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</si>
  <si>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</si>
  <si>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</si>
  <si>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</si>
  <si>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</si>
  <si>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</si>
  <si>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</si>
  <si>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</si>
  <si>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</si>
  <si>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</si>
  <si>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</si>
  <si>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</si>
  <si>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</si>
  <si>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</si>
  <si>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</si>
  <si>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</si>
  <si>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</si>
  <si>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</si>
  <si>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</si>
  <si>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</si>
  <si>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</si>
  <si>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</si>
  <si>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</si>
  <si>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</si>
  <si>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</si>
  <si>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</si>
  <si>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</si>
  <si>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</si>
  <si>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</si>
  <si>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</si>
  <si>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</si>
  <si>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</si>
  <si>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</si>
  <si>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</si>
  <si>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</si>
  <si>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</si>
  <si>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</si>
  <si>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</si>
  <si>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</si>
  <si>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</si>
  <si>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</si>
  <si>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</si>
  <si>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</si>
  <si>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</si>
  <si>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</si>
  <si>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</si>
  <si>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</si>
  <si>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</si>
  <si>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</si>
  <si>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</si>
  <si>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</si>
  <si>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</si>
  <si>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</si>
  <si>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</si>
  <si>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</si>
  <si>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</si>
  <si>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</si>
  <si>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</si>
  <si>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</si>
  <si>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</si>
  <si>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</si>
  <si>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</si>
  <si>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</si>
  <si>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</si>
  <si>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</si>
  <si>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</si>
  <si>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</si>
  <si>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</si>
  <si>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</si>
  <si>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</si>
  <si>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</si>
  <si>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</si>
  <si>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</si>
  <si>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</si>
  <si>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</si>
  <si>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</si>
  <si>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</si>
  <si>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</si>
  <si>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</si>
  <si>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</si>
  <si>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</si>
  <si>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</si>
  <si>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</si>
  <si>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</si>
  <si>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</si>
  <si>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</si>
  <si>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</si>
  <si>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</si>
  <si>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</si>
  <si>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</si>
  <si>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</si>
  <si>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</si>
  <si>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</si>
  <si>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</si>
  <si>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</si>
  <si>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</si>
  <si>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</si>
  <si>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</si>
  <si>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</si>
  <si>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</si>
  <si>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</si>
  <si>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</si>
  <si>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</si>
  <si>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</si>
  <si>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</si>
  <si>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</si>
  <si>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</si>
  <si>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</si>
  <si>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</si>
  <si>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</si>
  <si>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</si>
  <si>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</si>
  <si>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</si>
  <si>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</si>
  <si>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</si>
  <si>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</si>
  <si>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</si>
  <si>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</si>
  <si>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</si>
  <si>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</si>
  <si>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</si>
  <si>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</si>
  <si>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</si>
  <si>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</si>
  <si>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</si>
  <si>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</si>
  <si>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</si>
  <si>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</si>
  <si>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</si>
  <si>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</si>
  <si>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</si>
  <si>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</si>
  <si>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</si>
  <si>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</si>
  <si>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</si>
  <si>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</si>
  <si>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</si>
  <si>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</si>
  <si>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</si>
  <si>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</si>
  <si>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</si>
  <si>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</si>
  <si>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</si>
  <si>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</si>
  <si>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</si>
  <si>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</si>
  <si>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</si>
  <si>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</si>
  <si>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</si>
  <si>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</si>
  <si>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</si>
  <si>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</si>
  <si>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</si>
  <si>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</si>
  <si>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</si>
  <si>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</si>
  <si>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</si>
  <si>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</si>
  <si>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</si>
  <si>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</si>
  <si>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</si>
  <si>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</si>
  <si>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</si>
  <si>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</si>
  <si>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</si>
  <si>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</si>
  <si>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</si>
  <si>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</si>
  <si>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</si>
  <si>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</si>
  <si>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</si>
  <si>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</si>
  <si>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</si>
  <si>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</si>
  <si>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</si>
  <si>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</si>
  <si>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</si>
  <si>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</si>
  <si>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</si>
  <si>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</si>
  <si>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</si>
  <si>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</si>
  <si>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</si>
  <si>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</si>
  <si>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</si>
  <si>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</si>
  <si>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</si>
  <si>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</si>
  <si>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</si>
  <si>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</si>
  <si>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</si>
  <si>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</si>
  <si>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</si>
  <si>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</si>
  <si>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</si>
  <si>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</si>
  <si>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</si>
  <si>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</si>
  <si>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</si>
  <si>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</si>
  <si>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</si>
  <si>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</si>
  <si>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</si>
  <si>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</si>
  <si>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</si>
  <si>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</si>
  <si>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</si>
  <si>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</si>
  <si>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</si>
  <si>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</si>
  <si>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</si>
  <si>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</si>
  <si>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</si>
  <si>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</si>
  <si>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</si>
  <si>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</si>
  <si>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</si>
  <si>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</si>
  <si>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</si>
  <si>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</si>
  <si>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</si>
  <si>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</si>
  <si>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</si>
  <si>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</si>
  <si>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</si>
  <si>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</si>
  <si>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</si>
  <si>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</si>
  <si>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</si>
  <si>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</si>
  <si>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</si>
  <si>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</si>
  <si>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</si>
  <si>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</si>
  <si>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</si>
  <si>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</si>
  <si>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</si>
  <si>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</si>
  <si>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</si>
  <si>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</si>
  <si>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</si>
  <si>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</si>
  <si>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</si>
  <si>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</si>
  <si>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</si>
  <si>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</si>
  <si>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</si>
  <si>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</si>
  <si>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</si>
  <si>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</si>
  <si>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</si>
  <si>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</si>
  <si>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</si>
  <si>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</si>
  <si>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</si>
  <si>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</si>
  <si>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</si>
  <si>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</si>
  <si>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</si>
  <si>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</si>
  <si>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</si>
  <si>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</si>
  <si>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</si>
  <si>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</si>
  <si>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</si>
  <si>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</si>
  <si>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</si>
  <si>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</si>
  <si>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</si>
  <si>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</si>
  <si>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</si>
  <si>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</si>
  <si>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</si>
  <si>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</si>
  <si>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</si>
  <si>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</si>
  <si>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</si>
  <si>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</si>
  <si>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</si>
  <si>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</si>
  <si>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</si>
  <si>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</si>
  <si>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</si>
  <si>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</si>
  <si>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</si>
  <si>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</si>
  <si>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</si>
  <si>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</si>
  <si>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</si>
  <si>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</si>
  <si>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</si>
  <si>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</si>
  <si>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</si>
  <si>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</si>
  <si>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</si>
  <si>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</si>
  <si>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</si>
  <si>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</si>
  <si>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</si>
  <si>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</si>
  <si>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</si>
  <si>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</si>
  <si>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</si>
  <si>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</si>
  <si>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</si>
  <si>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</si>
  <si>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</si>
  <si>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</si>
  <si>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</si>
  <si>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</si>
  <si>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</si>
  <si>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</si>
  <si>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</si>
  <si>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</si>
  <si>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</si>
  <si>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</si>
  <si>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</si>
  <si>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</si>
  <si>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</si>
  <si>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</si>
  <si>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</si>
  <si>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</si>
  <si>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</si>
  <si>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</si>
  <si>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</si>
  <si>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</si>
  <si>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</si>
  <si>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</si>
  <si>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</si>
  <si>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</si>
  <si>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</si>
  <si>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</si>
  <si>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</si>
  <si>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</si>
  <si>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</si>
  <si>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</si>
  <si>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</si>
  <si>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</si>
  <si>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</si>
  <si>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</si>
  <si>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</si>
  <si>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</si>
  <si>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</si>
  <si>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</si>
  <si>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</si>
  <si>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</si>
  <si>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</si>
  <si>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</si>
  <si>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</si>
  <si>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</si>
  <si>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</si>
  <si>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</si>
  <si>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</si>
  <si>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</si>
  <si>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</si>
  <si>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</si>
  <si>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</si>
  <si>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</si>
  <si>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</si>
  <si>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</si>
  <si>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</si>
  <si>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</si>
  <si>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</si>
  <si>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</si>
  <si>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</si>
  <si>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</si>
  <si>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</si>
  <si>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</si>
  <si>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</si>
  <si>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</si>
  <si>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</si>
  <si>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</si>
  <si>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</si>
  <si>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</si>
  <si>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</si>
  <si>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</si>
  <si>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</si>
  <si>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</si>
  <si>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</si>
  <si>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</si>
  <si>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</si>
  <si>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</si>
  <si>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</si>
  <si>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</si>
  <si>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</si>
  <si>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</si>
  <si>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</si>
  <si>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</si>
  <si>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</si>
  <si>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</si>
  <si>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</si>
  <si>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</si>
  <si>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</si>
  <si>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</si>
  <si>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</si>
  <si>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</si>
  <si>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</si>
  <si>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</si>
  <si>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</si>
  <si>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</si>
  <si>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</si>
  <si>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</si>
  <si>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</si>
  <si>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</si>
  <si>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</si>
  <si>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</si>
  <si>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</si>
  <si>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</si>
  <si>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</si>
  <si>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</si>
  <si>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</si>
  <si>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</si>
  <si>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</si>
  <si>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</si>
  <si>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</si>
  <si>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</si>
  <si>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</si>
  <si>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</si>
  <si>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</si>
  <si>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</si>
  <si>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</si>
  <si>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</si>
  <si>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</si>
  <si>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</si>
  <si>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</si>
  <si>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</si>
  <si>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</si>
  <si>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</si>
  <si>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</si>
  <si>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</si>
  <si>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</si>
  <si>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</si>
  <si>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</si>
  <si>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</si>
  <si>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</si>
  <si>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</si>
  <si>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</si>
  <si>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</si>
  <si>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</si>
  <si>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</si>
  <si>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</si>
  <si>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</si>
  <si>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</si>
  <si>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</si>
  <si>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</si>
  <si>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</si>
  <si>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</si>
  <si>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</si>
  <si>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</si>
  <si>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</si>
  <si>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</si>
  <si>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</si>
  <si>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</si>
  <si>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</si>
  <si>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</si>
  <si>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</si>
  <si>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</si>
  <si>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</si>
  <si>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</si>
  <si>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</si>
  <si>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</si>
  <si>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</si>
  <si>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</si>
  <si>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</si>
  <si>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</si>
  <si>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</si>
  <si>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</si>
  <si>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</si>
  <si>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</si>
  <si>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</si>
  <si>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</si>
  <si>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</si>
  <si>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</si>
  <si>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</si>
  <si>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</si>
  <si>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</si>
  <si>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</si>
  <si>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</si>
  <si>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</si>
  <si>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</si>
  <si>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</si>
  <si>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</si>
  <si>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</si>
  <si>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</si>
  <si>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</si>
  <si>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</si>
  <si>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</si>
  <si>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</si>
  <si>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</si>
  <si>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</si>
  <si>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</si>
  <si>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</si>
  <si>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</si>
  <si>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</si>
  <si>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</si>
  <si>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</si>
  <si>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</si>
  <si>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</si>
  <si>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</si>
  <si>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</si>
  <si>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</si>
  <si>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</si>
  <si>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</si>
  <si>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</si>
  <si>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</si>
  <si>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</si>
  <si>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</si>
  <si>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</si>
  <si>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</si>
  <si>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</si>
  <si>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</si>
  <si>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</si>
  <si>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</si>
  <si>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</si>
  <si>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</si>
  <si>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</si>
  <si>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</si>
  <si>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</si>
  <si>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</si>
  <si>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</si>
  <si>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</si>
  <si>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</si>
  <si>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</si>
  <si>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</si>
  <si>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</si>
  <si>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</si>
  <si>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</si>
  <si>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</si>
  <si>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</si>
  <si>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</si>
  <si>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</si>
  <si>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</si>
  <si>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</si>
  <si>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</si>
  <si>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</si>
  <si>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</si>
  <si>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</si>
  <si>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</si>
  <si>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</si>
  <si>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</si>
  <si>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</si>
  <si>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</si>
  <si>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</si>
  <si>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</si>
  <si>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</si>
  <si>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</si>
  <si>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</si>
  <si>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</si>
  <si>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</si>
  <si>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</si>
  <si>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</si>
  <si>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</si>
  <si>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</si>
  <si>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</si>
  <si>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</si>
  <si>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</si>
  <si>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</si>
  <si>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</si>
  <si>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</si>
  <si>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</si>
  <si>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</si>
  <si>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</si>
  <si>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</si>
  <si>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</si>
  <si>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</si>
  <si>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</si>
  <si>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</si>
  <si>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</si>
  <si>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</si>
  <si>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</si>
  <si>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</si>
  <si>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</si>
  <si>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</si>
  <si>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</si>
  <si>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</si>
  <si>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</si>
  <si>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</si>
  <si>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</si>
  <si>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</si>
  <si>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</si>
  <si>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</si>
  <si>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</si>
  <si>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</si>
  <si>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</si>
  <si>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</si>
  <si>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</si>
  <si>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</si>
  <si>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</si>
  <si>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</si>
  <si>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</si>
  <si>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</si>
  <si>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</si>
  <si>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</si>
  <si>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</si>
  <si>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</si>
  <si>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</si>
  <si>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</si>
  <si>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</si>
  <si>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</si>
  <si>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</si>
  <si>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</si>
  <si>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</si>
  <si>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</si>
  <si>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</si>
  <si>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</si>
  <si>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</si>
  <si>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</si>
  <si>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</si>
  <si>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</si>
  <si>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</si>
  <si>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</si>
  <si>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</si>
  <si>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</si>
  <si>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</si>
  <si>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</si>
  <si>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</si>
  <si>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</si>
  <si>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</si>
  <si>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</si>
  <si>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</si>
  <si>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</si>
  <si>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</si>
  <si>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</si>
  <si>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</si>
  <si>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</si>
  <si>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</si>
  <si>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</si>
  <si>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</si>
  <si>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</si>
  <si>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</si>
  <si>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</si>
  <si>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</si>
  <si>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</si>
  <si>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</si>
  <si>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</si>
  <si>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</si>
  <si>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</si>
  <si>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</si>
  <si>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</si>
  <si>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</si>
  <si>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</si>
  <si>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</si>
  <si>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</si>
  <si>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</si>
  <si>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</si>
  <si>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</si>
  <si>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</si>
  <si>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</si>
  <si>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</si>
  <si>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</si>
  <si>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</si>
  <si>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</si>
  <si>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</si>
  <si>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</si>
  <si>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</si>
  <si>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</si>
  <si>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</si>
  <si>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</si>
  <si>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</si>
  <si>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</si>
  <si>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</si>
  <si>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</si>
  <si>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</si>
  <si>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</si>
  <si>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</si>
  <si>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</si>
  <si>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</si>
  <si>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</si>
  <si>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</si>
  <si>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</si>
  <si>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</si>
  <si>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</si>
  <si>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</si>
  <si>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</si>
  <si>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</si>
  <si>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</si>
  <si>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</si>
  <si>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</si>
  <si>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</si>
  <si>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</si>
  <si>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</si>
  <si>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</si>
  <si>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</si>
  <si>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</si>
  <si>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</si>
  <si>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</si>
  <si>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</si>
  <si>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</si>
  <si>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</si>
  <si>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</si>
  <si>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</si>
  <si>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</si>
  <si>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</si>
  <si>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</si>
  <si>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</si>
  <si>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</si>
  <si>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</si>
  <si>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</si>
  <si>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</si>
  <si>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</si>
  <si>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</si>
  <si>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</si>
  <si>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</si>
  <si>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</si>
  <si>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</si>
  <si>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</si>
  <si>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</si>
  <si>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</si>
  <si>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</si>
  <si>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</si>
  <si>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</si>
  <si>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</si>
  <si>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</si>
  <si>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</si>
  <si>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</si>
  <si>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</si>
  <si>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</si>
  <si>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</si>
  <si>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</si>
  <si>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</si>
  <si>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</si>
  <si>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</si>
  <si>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</si>
  <si>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</si>
  <si>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</si>
  <si>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</si>
  <si>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</si>
  <si>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</si>
  <si>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</si>
  <si>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</si>
  <si>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</si>
  <si>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</si>
  <si>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</si>
  <si>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</si>
  <si>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</si>
  <si>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</si>
  <si>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</si>
  <si>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</si>
  <si>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</si>
  <si>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</si>
  <si>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</si>
  <si>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</si>
  <si>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</si>
  <si>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</si>
  <si>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</si>
  <si>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</si>
  <si>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</si>
  <si>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</si>
  <si>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</si>
  <si>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</si>
  <si>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</si>
  <si>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</si>
  <si>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</si>
  <si>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</si>
  <si>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</si>
  <si>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</si>
  <si>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</si>
  <si>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</si>
  <si>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</si>
  <si>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</si>
  <si>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</si>
  <si>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</si>
  <si>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</si>
  <si>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</si>
  <si>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</si>
  <si>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</si>
  <si>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</si>
  <si>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</si>
  <si>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</si>
  <si>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</si>
  <si>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</si>
  <si>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</si>
  <si>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</si>
  <si>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</si>
  <si>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</si>
  <si>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</si>
  <si>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</si>
  <si>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</si>
  <si>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</si>
  <si>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</si>
  <si>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</si>
  <si>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</si>
  <si>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</si>
  <si>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</si>
  <si>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</si>
  <si>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</si>
  <si>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</si>
  <si>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</si>
  <si>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</si>
  <si>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</si>
  <si>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</si>
  <si>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</si>
  <si>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</si>
  <si>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</si>
  <si>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</si>
  <si>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</si>
  <si>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</si>
  <si>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</si>
  <si>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</si>
  <si>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</si>
  <si>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</si>
  <si>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</si>
  <si>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</si>
  <si>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</si>
  <si>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</si>
  <si>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</si>
  <si>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</si>
  <si>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</si>
  <si>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</si>
  <si>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</si>
  <si>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</si>
  <si>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</si>
  <si>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</si>
  <si>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</si>
  <si>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</si>
  <si>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</si>
  <si>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</si>
  <si>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</si>
  <si>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</si>
  <si>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</si>
  <si>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</si>
  <si>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</si>
  <si>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</si>
  <si>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</si>
  <si>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</si>
  <si>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</si>
  <si>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</si>
  <si>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</si>
  <si>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</si>
  <si>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</si>
  <si>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</si>
  <si>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</si>
  <si>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</si>
  <si>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</si>
  <si>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</si>
  <si>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</si>
  <si>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</si>
  <si>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</si>
  <si>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</si>
  <si>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</si>
  <si>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</si>
  <si>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</si>
  <si>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</si>
  <si>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</si>
  <si>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</si>
  <si>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</si>
  <si>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</si>
  <si>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</si>
  <si>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</si>
  <si>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</si>
  <si>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</si>
  <si>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</si>
  <si>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</si>
  <si>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</si>
  <si>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</si>
  <si>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</si>
  <si>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</si>
  <si>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</si>
  <si>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</si>
  <si>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</si>
  <si>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</si>
  <si>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</si>
  <si>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</si>
  <si>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</si>
  <si>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</si>
  <si>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</si>
  <si>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</si>
  <si>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</si>
  <si>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</si>
  <si>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</si>
  <si>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</si>
  <si>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</si>
  <si>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</si>
  <si>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</si>
  <si>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</si>
  <si>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</si>
  <si>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</si>
  <si>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</si>
  <si>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</si>
  <si>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</si>
  <si>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</si>
  <si>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</si>
  <si>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</si>
  <si>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</si>
  <si>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</si>
  <si>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</si>
  <si>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</si>
  <si>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</si>
  <si>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</si>
  <si>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</si>
  <si>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</si>
  <si>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</si>
  <si>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</si>
  <si>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</si>
  <si>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</si>
  <si>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</si>
  <si>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</si>
  <si>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</si>
  <si>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</si>
  <si>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</si>
  <si>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</si>
  <si>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</si>
  <si>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</si>
  <si>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</si>
  <si>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</si>
  <si>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</si>
  <si>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</si>
  <si>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</si>
  <si>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</si>
  <si>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</si>
  <si>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</si>
  <si>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</si>
  <si>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</si>
  <si>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</si>
  <si>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</si>
  <si>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</si>
  <si>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</si>
  <si>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</si>
  <si>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</si>
  <si>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</si>
  <si>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</si>
  <si>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</si>
  <si>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</si>
  <si>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</si>
  <si>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</si>
  <si>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</si>
  <si>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</si>
  <si>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</si>
  <si>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</si>
  <si>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</si>
  <si>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</si>
  <si>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</si>
  <si>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</si>
  <si>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</si>
  <si>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</si>
  <si>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</si>
  <si>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</si>
  <si>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</si>
  <si>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</si>
  <si>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</si>
  <si>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</si>
  <si>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</si>
  <si>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</si>
  <si>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</si>
  <si>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</si>
  <si>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</si>
  <si>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</si>
  <si>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</si>
  <si>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</si>
  <si>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</si>
  <si>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</si>
  <si>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</si>
  <si>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</si>
  <si>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</si>
  <si>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</si>
  <si>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</si>
  <si>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</si>
  <si>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</si>
  <si>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</si>
  <si>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</si>
  <si>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</si>
  <si>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</si>
  <si>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</si>
  <si>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</si>
  <si>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</si>
  <si>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</si>
  <si>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</si>
  <si>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</si>
  <si>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</si>
  <si>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</si>
  <si>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</si>
  <si>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</si>
  <si>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</si>
  <si>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</si>
  <si>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</si>
  <si>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</si>
  <si>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</si>
  <si>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</si>
  <si>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</si>
  <si>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</si>
  <si>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</si>
  <si>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</si>
  <si>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</si>
  <si>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</si>
  <si>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</si>
  <si>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</si>
  <si>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</si>
  <si>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</si>
  <si>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</si>
  <si>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</si>
  <si>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</si>
  <si>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</si>
  <si>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</si>
  <si>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</si>
  <si>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</si>
  <si>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</si>
  <si>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</si>
  <si>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</si>
  <si>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</si>
  <si>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</si>
  <si>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</si>
  <si>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</si>
  <si>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</si>
  <si>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</si>
  <si>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</si>
  <si>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</si>
  <si>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</si>
  <si>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</si>
  <si>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</si>
  <si>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</si>
  <si>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</si>
  <si>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</si>
  <si>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</si>
  <si>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</si>
  <si>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</si>
  <si>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</si>
  <si>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</si>
  <si>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</si>
  <si>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</si>
  <si>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</si>
  <si>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</si>
  <si>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</si>
  <si>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</si>
  <si>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</si>
  <si>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</si>
  <si>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</si>
  <si>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</si>
  <si>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</si>
  <si>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</si>
  <si>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</si>
  <si>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</si>
  <si>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</si>
  <si>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</si>
  <si>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</si>
  <si>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</si>
  <si>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</si>
  <si>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</si>
  <si>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</si>
  <si>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</si>
  <si>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</si>
  <si>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</si>
  <si>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</si>
  <si>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</si>
  <si>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</si>
  <si>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</si>
  <si>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</si>
  <si>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</si>
  <si>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</si>
  <si>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</si>
  <si>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</si>
  <si>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</si>
  <si>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</si>
  <si>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</si>
  <si>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</si>
  <si>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</si>
  <si>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</si>
  <si>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</si>
  <si>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</si>
  <si>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</si>
  <si>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</si>
  <si>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</si>
  <si>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</si>
  <si>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</si>
  <si>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</si>
  <si>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</si>
  <si>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</si>
  <si>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</si>
  <si>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</si>
  <si>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</si>
  <si>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</si>
  <si>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</si>
  <si>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</si>
  <si>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</si>
  <si>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</si>
  <si>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</si>
  <si>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</si>
  <si>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</si>
  <si>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</si>
  <si>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</si>
  <si>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</si>
  <si>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</si>
  <si>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</si>
  <si>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</si>
  <si>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</si>
  <si>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</si>
  <si>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</si>
  <si>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</si>
  <si>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</si>
  <si>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</si>
  <si>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</si>
  <si>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</si>
  <si>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</si>
  <si>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</si>
  <si>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</si>
  <si>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</si>
  <si>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</si>
  <si>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</si>
  <si>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</si>
  <si>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</si>
  <si>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</si>
  <si>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</si>
  <si>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</si>
  <si>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</si>
  <si>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</si>
  <si>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</si>
  <si>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</si>
  <si>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</si>
  <si>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</si>
  <si>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</si>
  <si>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</si>
  <si>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</si>
  <si>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</si>
  <si>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</si>
  <si>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</si>
  <si>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</si>
  <si>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</si>
  <si>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</si>
  <si>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</si>
  <si>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</si>
  <si>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</si>
  <si>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</si>
  <si>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</si>
  <si>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</si>
  <si>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</si>
  <si>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</si>
  <si>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</si>
  <si>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</si>
  <si>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</si>
  <si>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</si>
  <si>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</si>
  <si>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</si>
  <si>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</si>
  <si>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</si>
  <si>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</si>
  <si>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</si>
  <si>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</si>
  <si>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</si>
  <si>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</si>
  <si>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</si>
  <si>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</si>
  <si>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</si>
  <si>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</si>
  <si>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</si>
  <si>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</si>
  <si>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</si>
  <si>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</si>
  <si>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</si>
  <si>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</si>
  <si>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</si>
  <si>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</si>
  <si>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</si>
  <si>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</si>
  <si>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</si>
  <si>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</si>
  <si>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</si>
  <si>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</si>
  <si>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</si>
  <si>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</si>
  <si>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</si>
  <si>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</si>
  <si>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</si>
  <si>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</si>
  <si>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</si>
  <si>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</si>
  <si>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</si>
  <si>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</si>
  <si>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</si>
  <si>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</si>
  <si>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</si>
  <si>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</si>
  <si>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</si>
  <si>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</si>
  <si>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</si>
  <si>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</si>
  <si>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</si>
  <si>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</si>
  <si>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</si>
  <si>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</si>
  <si>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</si>
  <si>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</si>
  <si>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</si>
  <si>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</si>
  <si>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</si>
  <si>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</si>
  <si>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</si>
  <si>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</si>
  <si>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</si>
  <si>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</si>
  <si>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</si>
  <si>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</si>
  <si>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</si>
  <si>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</si>
  <si>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</si>
  <si>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</si>
  <si>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</si>
  <si>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</si>
  <si>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</si>
  <si>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</si>
  <si>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</si>
  <si>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</si>
  <si>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</si>
  <si>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</si>
  <si>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</si>
  <si>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</si>
  <si>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</si>
  <si>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</si>
  <si>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</si>
  <si>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</si>
  <si>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</si>
  <si>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</si>
  <si>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</si>
  <si>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</si>
  <si>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</si>
  <si>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</si>
  <si>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</si>
  <si>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</si>
  <si>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</si>
  <si>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</si>
  <si>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</si>
  <si>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</si>
  <si>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</si>
  <si>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</si>
  <si>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</si>
  <si>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</si>
  <si>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</si>
  <si>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</si>
  <si>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</si>
  <si>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</si>
  <si>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</si>
  <si>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</si>
  <si>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</si>
  <si>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</si>
  <si>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</si>
  <si>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</si>
  <si>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</si>
  <si>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</si>
  <si>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</si>
  <si>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</si>
  <si>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</si>
  <si>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</si>
  <si>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</si>
  <si>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</si>
  <si>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</si>
  <si>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</si>
  <si>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</si>
  <si>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</si>
  <si>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</si>
  <si>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</si>
  <si>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</si>
  <si>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</si>
  <si>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</si>
  <si>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</si>
  <si>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</si>
  <si>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</si>
  <si>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</si>
  <si>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</si>
  <si>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</si>
  <si>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</si>
  <si>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</si>
  <si>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</si>
  <si>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</si>
  <si>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</si>
  <si>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</si>
  <si>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</si>
  <si>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</si>
  <si>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</si>
  <si>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</si>
  <si>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</si>
  <si>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</si>
  <si>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</si>
  <si>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</si>
  <si>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</si>
  <si>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</si>
  <si>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</si>
  <si>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</si>
  <si>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</si>
  <si>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</si>
  <si>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</si>
  <si>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</si>
  <si>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</si>
  <si>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</si>
  <si>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</si>
  <si>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</si>
  <si>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</si>
  <si>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</si>
  <si>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</si>
  <si>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</si>
  <si>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</si>
  <si>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</si>
  <si>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</si>
  <si>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</si>
  <si>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</si>
  <si>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</si>
  <si>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</si>
  <si>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</si>
  <si>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</si>
  <si>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</si>
  <si>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</si>
  <si>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</si>
  <si>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</si>
  <si>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</si>
  <si>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</si>
  <si>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</si>
  <si>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</si>
  <si>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</si>
  <si>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</si>
  <si>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</si>
  <si>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</si>
  <si>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</si>
  <si>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</si>
  <si>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</si>
  <si>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</si>
  <si>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</si>
  <si>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</si>
  <si>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</si>
  <si>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</si>
  <si>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</si>
  <si>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</si>
  <si>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</si>
  <si>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</si>
  <si>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</si>
  <si>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</si>
  <si>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</si>
  <si>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</si>
  <si>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</si>
  <si>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</si>
  <si>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</si>
  <si>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</si>
  <si>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</si>
  <si>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</si>
  <si>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</si>
  <si>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</si>
  <si>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</si>
  <si>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</si>
  <si>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</si>
  <si>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</si>
  <si>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</si>
  <si>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</si>
  <si>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</si>
  <si>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</si>
  <si>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</si>
  <si>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</si>
  <si>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</si>
  <si>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</si>
  <si>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</si>
  <si>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</si>
  <si>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</si>
  <si>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</si>
  <si>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</si>
  <si>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</si>
  <si>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</si>
  <si>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</si>
  <si>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</si>
  <si>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</si>
  <si>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</si>
  <si>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</si>
  <si>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</si>
  <si>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</si>
  <si>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</si>
  <si>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</si>
  <si>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</si>
  <si>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</si>
  <si>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</si>
  <si>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</si>
  <si>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</si>
  <si>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</si>
  <si>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</si>
  <si>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</si>
  <si>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</si>
  <si>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</si>
  <si>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</si>
  <si>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</si>
  <si>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</si>
  <si>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</si>
  <si>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</si>
  <si>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</si>
  <si>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</si>
  <si>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</si>
  <si>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</si>
  <si>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</si>
  <si>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</si>
  <si>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</si>
  <si>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</si>
  <si>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</si>
  <si>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</si>
  <si>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</si>
  <si>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</si>
  <si>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</si>
  <si>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</si>
  <si>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</si>
  <si>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</si>
  <si>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</si>
  <si>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</si>
  <si>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</si>
  <si>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</si>
  <si>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</si>
  <si>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</si>
  <si>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</si>
  <si>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</si>
  <si>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</si>
  <si>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</si>
  <si>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</si>
  <si>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</si>
  <si>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</si>
  <si>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</si>
  <si>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</si>
  <si>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</si>
  <si>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</si>
  <si>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</si>
  <si>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</si>
  <si>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</si>
  <si>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</si>
  <si>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</si>
  <si>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</si>
  <si>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</si>
  <si>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</si>
  <si>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</si>
  <si>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</si>
  <si>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</si>
  <si>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</si>
  <si>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</si>
  <si>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</si>
  <si>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</si>
  <si>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</si>
  <si>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</si>
  <si>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</si>
  <si>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</si>
  <si>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</si>
  <si>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</si>
  <si>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</si>
  <si>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</si>
  <si>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</si>
  <si>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</si>
  <si>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</si>
  <si>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</si>
  <si>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</si>
  <si>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</si>
  <si>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</si>
  <si>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</si>
  <si>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</si>
  <si>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</si>
  <si>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</si>
  <si>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</si>
  <si>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</si>
  <si>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</si>
  <si>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</si>
  <si>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</si>
  <si>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</si>
  <si>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</si>
  <si>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</si>
  <si>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</si>
  <si>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</si>
  <si>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</si>
  <si>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</si>
  <si>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</si>
  <si>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</si>
  <si>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</si>
  <si>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</si>
  <si>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</si>
  <si>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</si>
  <si>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</si>
  <si>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</si>
  <si>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</si>
  <si>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</si>
  <si>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</si>
  <si>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</si>
  <si>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</si>
  <si>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</si>
  <si>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</si>
  <si>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</si>
  <si>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</si>
  <si>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</si>
  <si>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</si>
  <si>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</si>
  <si>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</si>
  <si>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</si>
  <si>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</si>
  <si>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</si>
  <si>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</si>
  <si>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</si>
  <si>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</si>
  <si>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</si>
  <si>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</si>
  <si>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</si>
  <si>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</si>
  <si>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</si>
  <si>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</si>
  <si>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</si>
  <si>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</si>
  <si>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</si>
  <si>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</si>
  <si>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</si>
  <si>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</si>
  <si>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</si>
  <si>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</si>
  <si>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</si>
  <si>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</si>
  <si>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</si>
  <si>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</si>
  <si>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</si>
  <si>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</si>
  <si>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</si>
  <si>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</si>
  <si>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</si>
  <si>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</si>
  <si>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</si>
  <si>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</si>
  <si>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</si>
  <si>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</si>
  <si>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</si>
  <si>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</si>
  <si>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</si>
  <si>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</si>
  <si>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</si>
  <si>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</si>
  <si>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</si>
  <si>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</si>
  <si>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</si>
  <si>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</si>
  <si>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</si>
  <si>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</si>
  <si>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</si>
  <si>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</si>
  <si>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</si>
  <si>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</si>
  <si>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</si>
  <si>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</si>
  <si>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</si>
  <si>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</si>
  <si>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</si>
  <si>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</si>
  <si>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</si>
  <si>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</si>
  <si>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</si>
  <si>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</si>
  <si>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</si>
  <si>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</si>
  <si>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</si>
  <si>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</si>
  <si>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</si>
  <si>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</si>
  <si>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</si>
  <si>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</si>
  <si>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</si>
  <si>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</si>
  <si>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</si>
  <si>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</si>
  <si>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</si>
  <si>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</si>
  <si>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</si>
  <si>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</si>
  <si>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</si>
  <si>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</si>
  <si>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</si>
  <si>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</si>
  <si>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</si>
  <si>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</si>
  <si>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</si>
  <si>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</si>
  <si>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</si>
  <si>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</si>
  <si>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</si>
  <si>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</si>
  <si>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</si>
  <si>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</si>
  <si>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</si>
  <si>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</si>
  <si>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</si>
  <si>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</si>
  <si>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</si>
  <si>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</si>
  <si>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</si>
  <si>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</si>
  <si>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</si>
  <si>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</si>
  <si>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</si>
  <si>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</si>
  <si>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</si>
  <si>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</si>
  <si>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</si>
  <si>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</si>
  <si>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</si>
  <si>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</si>
  <si>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</si>
  <si>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</si>
  <si>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</si>
  <si>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</si>
  <si>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</si>
  <si>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</si>
  <si>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</si>
  <si>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</si>
  <si>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</si>
  <si>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</si>
  <si>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</si>
  <si>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</si>
  <si>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</si>
  <si>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</si>
  <si>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</si>
  <si>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</si>
  <si>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</si>
  <si>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</si>
  <si>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</si>
  <si>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</si>
  <si>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</si>
  <si>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</si>
  <si>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</si>
  <si>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</si>
  <si>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</si>
  <si>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</si>
  <si>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</si>
  <si>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</si>
  <si>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</si>
  <si>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</si>
  <si>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</si>
  <si>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</si>
  <si>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</si>
  <si>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</si>
  <si>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</si>
  <si>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</si>
  <si>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</si>
  <si>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</si>
  <si>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</si>
  <si>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</si>
  <si>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</si>
  <si>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</si>
  <si>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</si>
  <si>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</si>
  <si>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</si>
  <si>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</si>
  <si>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</si>
  <si>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</si>
  <si>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</si>
  <si>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</si>
  <si>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</si>
  <si>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</si>
  <si>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</si>
  <si>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</si>
  <si>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</si>
  <si>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</si>
  <si>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</si>
  <si>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</si>
  <si>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</si>
  <si>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</si>
  <si>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</si>
  <si>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</si>
  <si>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</si>
  <si>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</si>
  <si>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</si>
  <si>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</si>
  <si>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</si>
  <si>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</si>
  <si>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</si>
  <si>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</si>
  <si>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</si>
  <si>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</si>
  <si>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</si>
  <si>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</si>
  <si>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</si>
  <si>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</si>
  <si>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</si>
  <si>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</si>
  <si>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</si>
  <si>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</si>
  <si>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</si>
  <si>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</si>
  <si>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</si>
  <si>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</si>
  <si>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</si>
  <si>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</si>
  <si>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</si>
  <si>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</si>
  <si>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</si>
  <si>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</si>
  <si>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</si>
  <si>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</si>
  <si>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</si>
  <si>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</si>
  <si>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</si>
  <si>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</si>
  <si>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</si>
  <si>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</si>
  <si>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</si>
  <si>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</si>
  <si>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</si>
  <si>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</si>
  <si>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</si>
  <si>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</si>
  <si>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</si>
  <si>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</si>
  <si>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</si>
  <si>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</si>
  <si>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</si>
  <si>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</si>
  <si>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</si>
  <si>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</si>
  <si>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</si>
  <si>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</si>
  <si>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</si>
  <si>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</si>
  <si>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</si>
  <si>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</si>
  <si>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</si>
  <si>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</si>
  <si>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</si>
  <si>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</si>
  <si>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</si>
  <si>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</si>
  <si>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</si>
  <si>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</si>
  <si>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</si>
  <si>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</si>
  <si>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</si>
  <si>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</si>
  <si>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</si>
  <si>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</si>
  <si>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</si>
  <si>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</si>
  <si>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</si>
  <si>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</si>
  <si>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</si>
  <si>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</si>
  <si>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</si>
  <si>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</si>
  <si>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</si>
  <si>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</si>
  <si>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</si>
  <si>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</si>
  <si>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</si>
  <si>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</si>
  <si>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</si>
  <si>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</si>
  <si>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</si>
  <si>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</si>
  <si>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</si>
  <si>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</si>
  <si>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</si>
  <si>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</si>
  <si>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</si>
  <si>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</si>
  <si>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</si>
  <si>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</si>
  <si>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</si>
  <si>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</si>
  <si>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</si>
  <si>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</si>
  <si>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</si>
  <si>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</si>
  <si>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</si>
  <si>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</si>
  <si>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</si>
  <si>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</si>
  <si>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</si>
  <si>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</si>
  <si>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</si>
  <si>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</si>
  <si>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</si>
  <si>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</si>
  <si>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</si>
  <si>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</si>
  <si>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</si>
  <si>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</si>
  <si>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</si>
  <si>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</si>
  <si>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</si>
  <si>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</si>
  <si>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</si>
  <si>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</si>
  <si>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</si>
  <si>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</si>
  <si>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</si>
  <si>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</si>
  <si>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</si>
  <si>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</si>
  <si>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</si>
  <si>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</si>
  <si>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</si>
  <si>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</si>
  <si>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</si>
  <si>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</si>
  <si>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</si>
  <si>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</si>
  <si>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</si>
  <si>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</si>
  <si>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</si>
  <si>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</si>
  <si>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</si>
  <si>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</si>
  <si>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</si>
  <si>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</si>
  <si>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</si>
  <si>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</si>
  <si>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</si>
  <si>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</si>
  <si>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</si>
  <si>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</si>
  <si>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</si>
  <si>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</si>
  <si>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</si>
  <si>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</si>
  <si>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</si>
  <si>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</si>
  <si>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</si>
  <si>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</si>
  <si>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</si>
  <si>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</si>
  <si>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</si>
  <si>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</si>
  <si>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</si>
  <si>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</si>
  <si>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</si>
  <si>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</si>
  <si>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</si>
  <si>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</si>
  <si>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</si>
  <si>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</si>
  <si>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</si>
  <si>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</si>
  <si>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</si>
  <si>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</si>
  <si>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</si>
  <si>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</si>
  <si>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</si>
  <si>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</si>
  <si>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</si>
  <si>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</si>
  <si>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</si>
  <si>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</si>
  <si>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</si>
  <si>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</si>
  <si>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</si>
  <si>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</si>
  <si>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</si>
  <si>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</si>
  <si>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</si>
  <si>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</si>
  <si>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</si>
  <si>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</si>
  <si>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</si>
  <si>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</si>
  <si>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</si>
  <si>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</si>
  <si>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</si>
  <si>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</si>
  <si>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</si>
  <si>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</si>
  <si>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</si>
  <si>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</si>
  <si>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</si>
  <si>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</si>
  <si>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</si>
  <si>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</si>
  <si>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</si>
  <si>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</si>
  <si>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</si>
  <si>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</si>
  <si>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</si>
  <si>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</si>
  <si>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</si>
  <si>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</si>
  <si>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</si>
  <si>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</si>
  <si>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</si>
  <si>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</si>
  <si>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</si>
  <si>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</si>
  <si>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</si>
  <si>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</si>
  <si>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</si>
  <si>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</si>
  <si>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</si>
  <si>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</si>
  <si>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</si>
  <si>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</si>
  <si>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</si>
  <si>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</si>
  <si>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</si>
  <si>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</si>
  <si>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</si>
  <si>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</si>
  <si>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</si>
  <si>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</si>
  <si>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</si>
  <si>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</si>
  <si>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</si>
  <si>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</si>
  <si>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</si>
  <si>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</si>
  <si>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</si>
  <si>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</si>
  <si>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</si>
  <si>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</si>
  <si>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</si>
  <si>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</si>
  <si>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</si>
  <si>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</si>
  <si>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</si>
  <si>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</si>
  <si>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</si>
  <si>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</si>
  <si>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</si>
  <si>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</si>
  <si>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</si>
  <si>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</si>
  <si>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</si>
  <si>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</si>
  <si>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</si>
  <si>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</si>
  <si>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</si>
  <si>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</si>
  <si>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</si>
  <si>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</si>
  <si>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</si>
  <si>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</si>
  <si>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</si>
  <si>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</si>
  <si>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</si>
  <si>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</si>
  <si>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</si>
  <si>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</si>
  <si>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</si>
  <si>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</si>
  <si>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</si>
  <si>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</si>
  <si>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</si>
  <si>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</si>
  <si>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</si>
  <si>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</si>
  <si>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</si>
  <si>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</si>
  <si>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</si>
  <si>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</si>
  <si>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</si>
  <si>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</si>
  <si>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</si>
  <si>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</si>
  <si>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</si>
  <si>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</si>
  <si>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</si>
  <si>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</si>
  <si>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</si>
  <si>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</si>
  <si>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</si>
  <si>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</si>
  <si>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</si>
  <si>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</si>
  <si>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</si>
  <si>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</si>
  <si>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</si>
  <si>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</si>
  <si>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</si>
  <si>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</si>
  <si>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</si>
  <si>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</si>
  <si>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</si>
  <si>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</si>
  <si>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</si>
  <si>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</si>
  <si>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</si>
  <si>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</si>
  <si>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</si>
  <si>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</si>
  <si>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</si>
  <si>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</si>
  <si>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</si>
  <si>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</si>
  <si>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</si>
  <si>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</si>
  <si>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</si>
  <si>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</si>
  <si>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</si>
  <si>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</si>
  <si>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</si>
  <si>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</si>
  <si>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</si>
  <si>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</si>
  <si>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</si>
  <si>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</si>
  <si>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</si>
  <si>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</si>
  <si>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</si>
  <si>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</si>
  <si>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</si>
  <si>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</si>
  <si>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</si>
  <si>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</si>
  <si>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</si>
  <si>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</si>
  <si>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</si>
  <si>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</si>
  <si>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</si>
  <si>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</si>
  <si>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</si>
  <si>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</si>
  <si>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</si>
  <si>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</si>
  <si>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</si>
  <si>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</si>
  <si>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</si>
  <si>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</si>
  <si>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</si>
  <si>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</si>
  <si>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</si>
  <si>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</si>
  <si>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</si>
  <si>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</si>
  <si>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</si>
  <si>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</si>
  <si>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</si>
  <si>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</si>
  <si>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</si>
  <si>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</si>
  <si>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</si>
  <si>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</si>
  <si>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</si>
  <si>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</si>
  <si>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</si>
  <si>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</si>
  <si>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</si>
  <si>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</si>
  <si>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</si>
  <si>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</si>
  <si>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</si>
  <si>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</si>
  <si>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</si>
  <si>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</si>
  <si>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</si>
  <si>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</si>
  <si>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</si>
  <si>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</si>
  <si>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</si>
  <si>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</si>
  <si>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</si>
  <si>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</si>
  <si>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</si>
  <si>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</si>
  <si>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</si>
  <si>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</si>
  <si>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</si>
  <si>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</si>
  <si>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</si>
  <si>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</si>
  <si>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</si>
  <si>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</si>
  <si>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</si>
  <si>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</si>
  <si>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</si>
  <si>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</si>
  <si>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</si>
  <si>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</si>
  <si>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</si>
  <si>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</si>
  <si>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</si>
  <si>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</si>
  <si>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</si>
  <si>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</si>
  <si>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</si>
  <si>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</si>
  <si>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</si>
  <si>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</si>
  <si>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</si>
  <si>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</si>
  <si>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</si>
  <si>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</si>
  <si>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</si>
  <si>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</si>
  <si>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</si>
  <si>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</si>
  <si>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</si>
  <si>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</si>
  <si>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</si>
  <si>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</si>
  <si>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</si>
  <si>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</si>
  <si>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</si>
  <si>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</si>
  <si>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</si>
  <si>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</si>
  <si>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</si>
  <si>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</si>
  <si>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</si>
  <si>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</si>
  <si>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</si>
  <si>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</si>
  <si>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</si>
  <si>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</si>
  <si>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</si>
  <si>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</si>
  <si>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</si>
  <si>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</si>
  <si>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</si>
  <si>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</si>
  <si>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</si>
  <si>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</si>
  <si>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</si>
  <si>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</si>
  <si>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</si>
  <si>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</si>
  <si>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</si>
  <si>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</si>
  <si>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</si>
  <si>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</si>
  <si>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</si>
  <si>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</si>
  <si>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</si>
  <si>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</si>
  <si>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</si>
  <si>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</si>
  <si>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</si>
  <si>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</si>
  <si>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</si>
  <si>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</si>
  <si>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</si>
  <si>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</si>
  <si>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</si>
  <si>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</si>
  <si>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</si>
  <si>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</si>
  <si>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</si>
  <si>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</si>
  <si>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</si>
  <si>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</si>
  <si>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</si>
  <si>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</si>
  <si>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</si>
  <si>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</si>
  <si>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</si>
  <si>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</si>
  <si>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</si>
  <si>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</si>
  <si>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</si>
  <si>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</si>
  <si>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</si>
  <si>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</si>
  <si>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</si>
  <si>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</si>
  <si>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</si>
  <si>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</si>
  <si>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</si>
  <si>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</si>
  <si>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</si>
  <si>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</si>
  <si>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</si>
  <si>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</si>
  <si>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</si>
  <si>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</si>
  <si>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</si>
  <si>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</si>
  <si>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</si>
  <si>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</si>
  <si>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</si>
  <si>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</si>
  <si>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</si>
  <si>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</si>
  <si>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</si>
  <si>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</si>
  <si>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</si>
  <si>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</si>
  <si>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</si>
  <si>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</si>
  <si>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</si>
  <si>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</si>
  <si>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</si>
  <si>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</si>
  <si>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</si>
  <si>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</si>
  <si>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</si>
  <si>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</si>
  <si>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</si>
  <si>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</si>
  <si>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</si>
  <si>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</si>
  <si>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</si>
  <si>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</si>
  <si>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</si>
  <si>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</si>
  <si>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</si>
  <si>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</si>
  <si>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</si>
  <si>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</si>
  <si>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</si>
  <si>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</si>
  <si>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</si>
  <si>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</si>
  <si>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</si>
  <si>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</si>
  <si>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</si>
  <si>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</si>
  <si>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</si>
  <si>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</si>
  <si>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</si>
  <si>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</si>
  <si>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</si>
  <si>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</si>
  <si>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</si>
  <si>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</si>
  <si>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</si>
  <si>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</si>
  <si>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</si>
  <si>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</si>
  <si>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</si>
  <si>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</si>
  <si>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</si>
  <si>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</si>
  <si>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</si>
  <si>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</si>
  <si>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</si>
  <si>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</si>
  <si>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</si>
  <si>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</si>
  <si>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</si>
  <si>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</si>
  <si>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</si>
  <si>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</si>
  <si>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</si>
  <si>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</si>
  <si>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</si>
  <si>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</si>
  <si>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</si>
  <si>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</si>
  <si>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</si>
  <si>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</si>
  <si>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</si>
  <si>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</si>
  <si>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</si>
  <si>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</si>
  <si>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</si>
  <si>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</si>
  <si>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</si>
  <si>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</si>
  <si>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</si>
  <si>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</si>
  <si>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</si>
  <si>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</si>
  <si>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</si>
  <si>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</si>
  <si>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</si>
  <si>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</si>
  <si>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</si>
  <si>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</si>
  <si>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</si>
  <si>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</si>
  <si>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</si>
  <si>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</si>
  <si>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</si>
  <si>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</si>
  <si>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</si>
  <si>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</si>
  <si>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</si>
  <si>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</si>
  <si>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</si>
  <si>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</si>
  <si>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</si>
  <si>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</si>
  <si>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</si>
  <si>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</si>
  <si>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</si>
  <si>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</si>
  <si>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</si>
  <si>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</si>
  <si>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</si>
  <si>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</si>
  <si>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</si>
  <si>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</si>
  <si>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</si>
  <si>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</si>
  <si>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</si>
  <si>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</si>
  <si>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</si>
  <si>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</si>
  <si>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</si>
  <si>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</si>
  <si>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</si>
  <si>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</si>
  <si>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</si>
  <si>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</si>
  <si>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</si>
  <si>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</si>
  <si>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</si>
  <si>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</si>
  <si>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</si>
  <si>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</si>
  <si>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</si>
  <si>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</si>
  <si>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</si>
  <si>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</si>
  <si>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</si>
  <si>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</si>
  <si>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</si>
  <si>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</si>
  <si>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</si>
  <si>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</si>
  <si>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</si>
  <si>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</si>
  <si>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</si>
  <si>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</si>
  <si>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</si>
  <si>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</si>
  <si>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</si>
  <si>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</si>
  <si>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</si>
  <si>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</si>
  <si>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</si>
  <si>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</si>
  <si>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</si>
  <si>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</si>
  <si>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</si>
  <si>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</si>
  <si>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</si>
  <si>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</si>
  <si>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</si>
  <si>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</si>
  <si>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</si>
  <si>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</si>
  <si>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</si>
  <si>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</si>
  <si>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</si>
  <si>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</si>
  <si>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</si>
  <si>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</si>
  <si>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</si>
  <si>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</si>
  <si>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</si>
  <si>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</si>
  <si>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</si>
  <si>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</si>
  <si>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</si>
  <si>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</si>
  <si>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</si>
  <si>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</si>
  <si>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</si>
  <si>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</si>
  <si>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</si>
  <si>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</si>
  <si>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</si>
  <si>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</si>
  <si>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</si>
  <si>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</si>
  <si>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</si>
  <si>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</si>
  <si>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</si>
  <si>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</si>
  <si>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</si>
  <si>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</si>
  <si>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</si>
  <si>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</si>
  <si>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</si>
  <si>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</si>
  <si>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</si>
  <si>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</si>
  <si>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</si>
  <si>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</si>
  <si>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</si>
  <si>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</si>
  <si>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</si>
  <si>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</si>
  <si>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</si>
  <si>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</si>
  <si>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</si>
  <si>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</si>
  <si>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</si>
  <si>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</si>
  <si>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</si>
  <si>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</si>
  <si>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</si>
  <si>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</si>
  <si>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</si>
  <si>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</si>
  <si>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</si>
  <si>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</si>
  <si>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</si>
  <si>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</si>
  <si>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</si>
  <si>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</si>
  <si>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</si>
  <si>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</si>
  <si>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</si>
  <si>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</si>
  <si>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</si>
  <si>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</si>
  <si>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</si>
  <si>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</si>
  <si>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</si>
  <si>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</si>
  <si>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</si>
  <si>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</si>
  <si>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</si>
  <si>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</si>
  <si>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</si>
  <si>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</si>
  <si>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</si>
  <si>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</si>
  <si>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</si>
  <si>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</si>
  <si>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</si>
  <si>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</si>
  <si>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</si>
  <si>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</si>
  <si>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</si>
  <si>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</si>
  <si>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</si>
  <si>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</si>
  <si>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</si>
  <si>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</si>
  <si>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</si>
  <si>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</si>
  <si>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</si>
  <si>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</si>
  <si>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</si>
  <si>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</si>
  <si>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</si>
  <si>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</si>
  <si>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</si>
  <si>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</si>
  <si>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</si>
  <si>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</si>
  <si>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</si>
  <si>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</si>
  <si>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</si>
  <si>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</si>
  <si>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</si>
  <si>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</si>
  <si>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</si>
  <si>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</si>
  <si>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</si>
  <si>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</si>
  <si>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</si>
  <si>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</si>
  <si>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</si>
  <si>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</si>
  <si>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</si>
  <si>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</si>
  <si>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</si>
  <si>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</si>
  <si>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</si>
  <si>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</si>
  <si>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</si>
  <si>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</si>
  <si>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</si>
  <si>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</si>
  <si>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</si>
  <si>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</si>
  <si>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</si>
  <si>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</si>
  <si>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</si>
  <si>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</si>
  <si>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</si>
  <si>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</si>
  <si>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</si>
  <si>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</si>
  <si>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</si>
  <si>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</si>
  <si>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</si>
  <si>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</si>
  <si>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</si>
  <si>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</si>
  <si>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</si>
  <si>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</si>
  <si>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</si>
  <si>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</si>
  <si>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</si>
  <si>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</si>
  <si>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</si>
  <si>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</si>
  <si>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</si>
  <si>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</si>
  <si>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</si>
  <si>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</si>
  <si>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</si>
  <si>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</si>
  <si>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</si>
  <si>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</si>
  <si>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</si>
  <si>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</si>
  <si>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</si>
  <si>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</si>
  <si>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</si>
  <si>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</si>
  <si>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</si>
  <si>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</si>
  <si>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</si>
  <si>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</si>
  <si>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</si>
  <si>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</si>
  <si>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</si>
  <si>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</si>
  <si>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</si>
  <si>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</si>
  <si>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</si>
  <si>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</si>
  <si>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</si>
  <si>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</si>
  <si>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</si>
  <si>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</si>
  <si>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</si>
  <si>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</si>
  <si>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</si>
  <si>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</si>
  <si>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</si>
  <si>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</si>
  <si>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</si>
  <si>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</si>
  <si>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</si>
  <si>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</si>
  <si>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</si>
  <si>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</si>
  <si>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</si>
  <si>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</si>
  <si>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</si>
  <si>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</si>
  <si>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</si>
  <si>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</si>
  <si>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</si>
  <si>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</si>
  <si>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</si>
  <si>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</si>
  <si>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</si>
  <si>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</si>
  <si>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</si>
  <si>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</si>
  <si>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</si>
  <si>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</si>
  <si>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</si>
  <si>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</si>
  <si>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</si>
  <si>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</si>
  <si>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</si>
  <si>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</si>
  <si>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</si>
  <si>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</si>
  <si>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</si>
  <si>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</si>
  <si>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</si>
  <si>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</si>
  <si>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</si>
  <si>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</si>
  <si>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</si>
  <si>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</si>
  <si>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</si>
  <si>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</si>
  <si>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</si>
  <si>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</si>
  <si>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</si>
  <si>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</si>
  <si>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</si>
  <si>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</si>
  <si>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</si>
  <si>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</si>
  <si>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</si>
  <si>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</si>
  <si>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</si>
  <si>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</si>
  <si>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</si>
  <si>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</si>
  <si>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</si>
  <si>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</si>
  <si>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</si>
  <si>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</si>
  <si>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</si>
  <si>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</si>
  <si>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</si>
  <si>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</si>
  <si>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</si>
  <si>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</si>
  <si>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</si>
  <si>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</si>
  <si>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</si>
  <si>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</si>
  <si>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</si>
  <si>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</si>
  <si>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</si>
  <si>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</si>
  <si>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</si>
  <si>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</si>
  <si>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</si>
  <si>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</si>
  <si>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</si>
  <si>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</si>
  <si>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</si>
  <si>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</si>
  <si>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</si>
  <si>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</si>
  <si>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</si>
  <si>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</si>
  <si>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</si>
  <si>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</si>
  <si>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</si>
  <si>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</si>
  <si>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</si>
  <si>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</si>
  <si>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</si>
  <si>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</si>
  <si>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</si>
  <si>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</si>
  <si>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</si>
  <si>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</si>
  <si>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</si>
  <si>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</si>
  <si>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</si>
  <si>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</si>
  <si>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</si>
  <si>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</si>
  <si>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</si>
  <si>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</si>
  <si>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</si>
  <si>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</si>
  <si>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</si>
  <si>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</si>
  <si>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</si>
  <si>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</si>
  <si>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</si>
  <si>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</si>
  <si>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</si>
  <si>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</si>
  <si>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</si>
  <si>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</si>
  <si>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</si>
  <si>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</si>
  <si>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</si>
  <si>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</si>
  <si>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</si>
  <si>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</si>
  <si>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</si>
  <si>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</si>
  <si>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</si>
  <si>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</si>
  <si>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</si>
  <si>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</si>
  <si>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</si>
  <si>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</si>
  <si>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</si>
  <si>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</si>
  <si>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</si>
  <si>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</si>
  <si>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</si>
  <si>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</si>
  <si>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</si>
  <si>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</si>
  <si>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</si>
  <si>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</si>
  <si>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</si>
  <si>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</si>
  <si>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</si>
  <si>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</si>
  <si>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</si>
  <si>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</si>
  <si>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</si>
  <si>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</si>
  <si>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</si>
  <si>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</si>
  <si>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</si>
  <si>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</si>
  <si>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</si>
  <si>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</si>
  <si>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</si>
  <si>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</si>
  <si>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</si>
  <si>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</si>
  <si>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</si>
  <si>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</si>
  <si>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</si>
  <si>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</si>
  <si>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</si>
  <si>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</si>
  <si>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</si>
  <si>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</si>
  <si>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</si>
  <si>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</si>
  <si>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</si>
  <si>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</si>
  <si>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</si>
  <si>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</si>
  <si>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</si>
  <si>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</si>
  <si>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</si>
  <si>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</si>
  <si>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</si>
  <si>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</si>
  <si>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</si>
  <si>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</si>
  <si>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</si>
  <si>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</si>
  <si>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</si>
  <si>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</si>
  <si>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</si>
  <si>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</si>
  <si>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</si>
  <si>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</si>
  <si>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</si>
  <si>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</si>
  <si>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</si>
  <si>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</si>
  <si>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</si>
  <si>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</si>
  <si>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</si>
  <si>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</si>
  <si>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</si>
  <si>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</si>
  <si>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</si>
  <si>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</si>
  <si>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</si>
  <si>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</si>
  <si>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</si>
  <si>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</si>
  <si>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</si>
  <si>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</si>
  <si>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</si>
  <si>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</si>
  <si>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</si>
  <si>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</si>
  <si>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</si>
  <si>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</si>
  <si>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</si>
  <si>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</si>
  <si>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</si>
  <si>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</si>
  <si>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</si>
  <si>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</si>
  <si>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</si>
  <si>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</si>
  <si>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</si>
  <si>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</si>
  <si>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</si>
  <si>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</si>
  <si>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</si>
  <si>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</si>
  <si>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</si>
  <si>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</si>
  <si>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</si>
  <si>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</si>
  <si>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</si>
  <si>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</si>
  <si>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</si>
  <si>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</si>
  <si>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</si>
  <si>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</si>
  <si>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</si>
  <si>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</si>
  <si>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</si>
  <si>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</si>
  <si>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</si>
  <si>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</si>
  <si>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</si>
  <si>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</si>
  <si>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</si>
  <si>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</si>
  <si>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</si>
  <si>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</si>
  <si>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</si>
  <si>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</si>
  <si>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</si>
  <si>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</si>
  <si>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</si>
  <si>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</si>
  <si>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</si>
  <si>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</si>
  <si>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</si>
  <si>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</si>
  <si>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</si>
  <si>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</si>
  <si>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</si>
  <si>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</si>
  <si>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</si>
  <si>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</si>
  <si>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</si>
  <si>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</si>
  <si>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</si>
  <si>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</si>
  <si>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</si>
  <si>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</si>
  <si>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</si>
  <si>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</si>
  <si>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</si>
  <si>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</si>
  <si>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</si>
  <si>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</si>
  <si>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</si>
  <si>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</si>
  <si>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</si>
  <si>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</si>
  <si>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</si>
  <si>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</si>
  <si>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</si>
  <si>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</si>
  <si>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</si>
  <si>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</si>
  <si>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</si>
  <si>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</si>
  <si>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</si>
  <si>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</si>
  <si>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</si>
  <si>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</si>
  <si>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</si>
  <si>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</si>
  <si>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</si>
  <si>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</si>
  <si>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</si>
  <si>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</si>
  <si>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</si>
  <si>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</si>
  <si>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</si>
  <si>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</si>
  <si>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</si>
  <si>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</si>
  <si>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</si>
  <si>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</si>
  <si>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</si>
  <si>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</si>
  <si>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</si>
  <si>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</si>
  <si>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</si>
  <si>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</si>
  <si>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</si>
  <si>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</si>
  <si>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</si>
  <si>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</si>
  <si>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</si>
  <si>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</si>
  <si>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</si>
  <si>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</si>
  <si>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</si>
  <si>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</si>
  <si>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</si>
  <si>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</si>
  <si>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</si>
  <si>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</si>
  <si>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</si>
  <si>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</si>
  <si>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</si>
  <si>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</si>
  <si>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</si>
  <si>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</si>
  <si>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</si>
  <si>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</si>
  <si>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</si>
  <si>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</si>
  <si>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</si>
  <si>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</si>
  <si>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</si>
  <si>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</si>
  <si>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</si>
  <si>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</si>
  <si>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</si>
  <si>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</si>
  <si>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</si>
  <si>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</si>
  <si>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</si>
  <si>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</si>
  <si>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</si>
  <si>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</si>
  <si>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</si>
  <si>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</si>
  <si>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</si>
  <si>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</si>
  <si>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</si>
  <si>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</si>
  <si>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</si>
  <si>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</si>
  <si>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</si>
  <si>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</si>
  <si>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</si>
  <si>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</si>
  <si>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</si>
  <si>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</si>
  <si>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</si>
  <si>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</si>
  <si>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</si>
  <si>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</si>
  <si>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</si>
  <si>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</si>
  <si>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</si>
  <si>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</si>
  <si>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</si>
  <si>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</si>
  <si>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</si>
  <si>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</si>
  <si>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</si>
  <si>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</si>
  <si>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</si>
  <si>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</si>
  <si>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</si>
  <si>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</si>
  <si>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</si>
  <si>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</si>
  <si>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</si>
  <si>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</si>
  <si>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</si>
  <si>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</si>
  <si>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</si>
  <si>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</si>
  <si>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</si>
  <si>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</si>
  <si>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</si>
  <si>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</si>
  <si>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</si>
  <si>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</si>
  <si>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</si>
  <si>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</si>
  <si>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</si>
  <si>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</si>
  <si>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</si>
  <si>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</si>
  <si>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</si>
  <si>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</si>
  <si>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</si>
  <si>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</si>
  <si>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</si>
  <si>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</si>
  <si>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</si>
  <si>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</si>
  <si>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</si>
  <si>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</si>
  <si>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</si>
  <si>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</si>
  <si>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</si>
  <si>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</si>
  <si>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</si>
  <si>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</si>
  <si>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</si>
  <si>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</si>
  <si>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</si>
  <si>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</si>
  <si>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</si>
  <si>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</si>
  <si>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</si>
  <si>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</si>
  <si>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</si>
  <si>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</si>
  <si>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</si>
  <si>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</si>
  <si>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</si>
  <si>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</si>
  <si>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</si>
  <si>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</si>
  <si>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</si>
  <si>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</si>
  <si>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</si>
  <si>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</si>
  <si>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</si>
  <si>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</si>
  <si>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</si>
  <si>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</si>
  <si>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</si>
  <si>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</si>
  <si>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</si>
  <si>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</si>
  <si>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</si>
  <si>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</si>
  <si>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</si>
  <si>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</si>
  <si>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</si>
  <si>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</si>
  <si>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</si>
  <si>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</si>
  <si>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</si>
  <si>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</si>
  <si>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</si>
  <si>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</si>
  <si>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</si>
  <si>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</si>
  <si>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</si>
  <si>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</si>
  <si>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</si>
  <si>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</si>
  <si>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</si>
  <si>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</si>
  <si>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</si>
  <si>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</si>
  <si>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</si>
  <si>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</si>
  <si>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</si>
  <si>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</si>
  <si>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</si>
  <si>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</si>
  <si>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</si>
  <si>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</si>
  <si>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</si>
  <si>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</si>
  <si>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</si>
  <si>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</si>
  <si>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</si>
  <si>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</si>
  <si>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</si>
  <si>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</si>
  <si>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</si>
  <si>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</si>
  <si>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</si>
  <si>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</si>
  <si>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</si>
  <si>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</si>
  <si>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</si>
  <si>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</si>
  <si>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</si>
  <si>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</si>
  <si>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</si>
  <si>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</si>
  <si>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</si>
  <si>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</si>
  <si>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</si>
  <si>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</si>
  <si>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</si>
  <si>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</si>
  <si>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</si>
  <si>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</si>
  <si>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</si>
  <si>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</si>
  <si>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</si>
  <si>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</si>
  <si>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</si>
  <si>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</si>
  <si>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</si>
  <si>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</si>
  <si>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</si>
  <si>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</si>
  <si>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</si>
  <si>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</si>
  <si>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</si>
  <si>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</si>
  <si>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</si>
  <si>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</si>
  <si>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</si>
  <si>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</si>
  <si>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</si>
  <si>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</si>
  <si>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</si>
  <si>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</si>
  <si>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</si>
  <si>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</si>
  <si>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</si>
  <si>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</si>
  <si>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</si>
  <si>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</si>
  <si>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</si>
  <si>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</si>
  <si>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</si>
  <si>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</si>
  <si>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</si>
  <si>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</si>
  <si>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</si>
  <si>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</si>
  <si>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</si>
  <si>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</si>
  <si>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</si>
  <si>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</si>
  <si>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</si>
  <si>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</si>
  <si>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</si>
  <si>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</si>
  <si>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</si>
  <si>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</si>
  <si>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</si>
  <si>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</si>
  <si>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</si>
  <si>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</si>
  <si>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</si>
  <si>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</si>
  <si>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</si>
  <si>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</si>
  <si>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</si>
  <si>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</si>
  <si>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</si>
  <si>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</si>
  <si>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</si>
  <si>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</si>
  <si>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</si>
  <si>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</si>
  <si>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</si>
  <si>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</si>
  <si>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</si>
  <si>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</si>
  <si>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</si>
  <si>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</si>
  <si>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</si>
  <si>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</si>
  <si>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</si>
  <si>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</si>
  <si>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</si>
  <si>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</si>
  <si>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</si>
  <si>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</si>
  <si>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</si>
  <si>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</si>
  <si>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</si>
  <si>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</si>
  <si>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</si>
  <si>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</si>
  <si>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</si>
  <si>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</si>
  <si>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</si>
  <si>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</si>
  <si>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</si>
  <si>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</si>
  <si>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</si>
  <si>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</si>
  <si>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</si>
  <si>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</si>
  <si>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</si>
  <si>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</si>
  <si>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</si>
  <si>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</si>
  <si>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</si>
  <si>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</si>
  <si>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</si>
  <si>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</si>
  <si>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</si>
  <si>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</si>
  <si>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</si>
  <si>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</si>
  <si>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</si>
  <si>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</si>
  <si>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</si>
  <si>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</si>
  <si>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</si>
  <si>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</si>
  <si>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</si>
  <si>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</si>
  <si>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</si>
  <si>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</si>
  <si>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</si>
  <si>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</si>
  <si>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</si>
  <si>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</si>
  <si>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</si>
  <si>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</si>
  <si>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</si>
  <si>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</si>
  <si>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</si>
  <si>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</si>
  <si>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</si>
  <si>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</si>
  <si>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</si>
  <si>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</si>
  <si>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</si>
  <si>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</si>
  <si>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</si>
  <si>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</si>
  <si>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</si>
  <si>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</si>
  <si>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</si>
  <si>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</si>
  <si>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</si>
  <si>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</si>
  <si>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</si>
  <si>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</si>
  <si>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</si>
  <si>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</si>
  <si>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</si>
  <si>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</si>
  <si>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</si>
  <si>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</si>
  <si>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</si>
  <si>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</si>
  <si>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</si>
  <si>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</si>
  <si>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</si>
  <si>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</si>
  <si>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</si>
  <si>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</si>
  <si>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</si>
  <si>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</si>
  <si>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</si>
  <si>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</si>
  <si>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</si>
  <si>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</si>
  <si>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</si>
  <si>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</si>
  <si>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</si>
  <si>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</si>
  <si>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</si>
  <si>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</si>
  <si>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</si>
  <si>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</si>
  <si>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</si>
  <si>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</si>
  <si>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</si>
  <si>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</si>
  <si>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</si>
  <si>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</si>
  <si>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</si>
  <si>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</si>
  <si>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</si>
  <si>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</si>
  <si>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</si>
  <si>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</si>
  <si>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</si>
  <si>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</si>
  <si>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</si>
  <si>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</si>
  <si>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</si>
  <si>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</si>
  <si>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</si>
  <si>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</si>
  <si>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</si>
  <si>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</si>
  <si>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</si>
  <si>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</si>
  <si>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</si>
  <si>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</si>
  <si>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</si>
  <si>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</si>
  <si>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</si>
  <si>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</si>
  <si>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</si>
  <si>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</si>
  <si>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</si>
  <si>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</si>
  <si>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</si>
  <si>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</si>
  <si>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</si>
  <si>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</si>
  <si>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</si>
  <si>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</si>
  <si>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</si>
  <si>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</si>
  <si>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</si>
  <si>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</si>
  <si>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</si>
  <si>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</si>
  <si>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</si>
  <si>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</si>
  <si>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</si>
  <si>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</si>
  <si>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</si>
  <si>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</si>
  <si>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</si>
  <si>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</si>
  <si>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</si>
  <si>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</si>
  <si>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</si>
  <si>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</si>
  <si>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</si>
  <si>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</si>
  <si>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</si>
  <si>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</si>
  <si>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</si>
  <si>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</si>
  <si>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</si>
  <si>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</si>
  <si>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</si>
  <si>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</si>
  <si>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</si>
  <si>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</si>
  <si>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</si>
  <si>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</si>
  <si>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</si>
  <si>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</si>
  <si>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</si>
  <si>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</si>
  <si>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</si>
  <si>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</si>
  <si>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</si>
  <si>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</si>
  <si>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</si>
  <si>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</si>
  <si>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</si>
  <si>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</si>
  <si>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</si>
  <si>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</si>
  <si>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</si>
  <si>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</si>
  <si>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</si>
  <si>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</si>
  <si>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</si>
  <si>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</si>
  <si>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</si>
  <si>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</si>
  <si>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</si>
  <si>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</si>
  <si>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</si>
  <si>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</si>
  <si>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</si>
  <si>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</si>
  <si>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</si>
  <si>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</si>
  <si>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</si>
  <si>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</si>
  <si>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</si>
  <si>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</si>
  <si>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</si>
  <si>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</si>
  <si>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</si>
  <si>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</si>
  <si>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</si>
  <si>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</si>
  <si>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</si>
  <si>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</si>
  <si>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</si>
  <si>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</si>
  <si>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</si>
  <si>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</si>
  <si>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</si>
  <si>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</si>
  <si>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</si>
  <si>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</si>
  <si>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</si>
  <si>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</si>
  <si>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</si>
  <si>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</si>
  <si>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</si>
  <si>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</si>
  <si>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</si>
  <si>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</si>
  <si>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</si>
  <si>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</si>
  <si>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</si>
  <si>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</si>
  <si>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</si>
  <si>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</si>
  <si>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</si>
  <si>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</si>
  <si>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</si>
  <si>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</si>
  <si>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</si>
  <si>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</si>
  <si>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</si>
  <si>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</si>
  <si>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</si>
  <si>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</si>
  <si>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</si>
  <si>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</si>
  <si>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</si>
  <si>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</si>
  <si>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</si>
  <si>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</si>
  <si>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</si>
  <si>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</si>
  <si>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</si>
  <si>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</si>
  <si>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</si>
  <si>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</si>
  <si>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</si>
  <si>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</si>
  <si>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</si>
  <si>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</si>
  <si>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</si>
  <si>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</si>
  <si>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</si>
  <si>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</si>
  <si>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</si>
  <si>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</si>
  <si>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</si>
  <si>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</si>
  <si>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</si>
  <si>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</si>
  <si>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</si>
  <si>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</si>
  <si>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</si>
  <si>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</si>
  <si>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</si>
  <si>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</si>
  <si>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</si>
  <si>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</si>
  <si>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</si>
  <si>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</si>
  <si>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</si>
  <si>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</si>
  <si>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</si>
  <si>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</si>
  <si>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</si>
  <si>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</si>
  <si>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</si>
  <si>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</si>
  <si>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</si>
  <si>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</si>
  <si>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</si>
  <si>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</si>
  <si>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</si>
  <si>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</si>
  <si>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</si>
  <si>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</si>
  <si>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</si>
  <si>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</si>
  <si>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</si>
  <si>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</si>
  <si>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</si>
  <si>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</si>
  <si>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</si>
  <si>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</si>
  <si>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</si>
  <si>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</si>
  <si>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</si>
  <si>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</si>
  <si>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</si>
  <si>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</si>
  <si>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</si>
  <si>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</si>
  <si>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</si>
  <si>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</si>
  <si>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</si>
  <si>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</si>
  <si>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</si>
  <si>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</si>
  <si>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</si>
  <si>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</si>
  <si>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</si>
  <si>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</si>
  <si>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</si>
  <si>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</si>
  <si>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</si>
  <si>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</si>
  <si>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</si>
  <si>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</si>
  <si>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</si>
  <si>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</si>
  <si>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</si>
  <si>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</si>
  <si>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</si>
  <si>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</si>
  <si>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</si>
  <si>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</si>
  <si>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</si>
  <si>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</si>
  <si>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</si>
  <si>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</si>
  <si>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</si>
  <si>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</si>
  <si>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</si>
  <si>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</si>
  <si>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</si>
  <si>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</si>
  <si>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</si>
  <si>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</si>
  <si>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</si>
  <si>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</si>
  <si>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</si>
  <si>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</si>
  <si>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</si>
  <si>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</si>
  <si>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</si>
  <si>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</si>
  <si>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</si>
  <si>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</si>
  <si>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</si>
  <si>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</si>
  <si>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</si>
  <si>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</si>
  <si>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</si>
  <si>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</si>
  <si>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</si>
  <si>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</si>
  <si>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</si>
  <si>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</si>
  <si>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</si>
  <si>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</si>
  <si>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</si>
  <si>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</si>
  <si>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</si>
  <si>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</si>
  <si>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</si>
  <si>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</si>
  <si>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</si>
  <si>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</si>
  <si>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</si>
  <si>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</si>
  <si>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</si>
  <si>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</si>
  <si>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</si>
  <si>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</si>
  <si>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</si>
  <si>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</si>
  <si>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</si>
  <si>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</si>
  <si>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</si>
  <si>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</si>
  <si>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</si>
  <si>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</si>
  <si>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</si>
  <si>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</si>
  <si>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</si>
  <si>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</si>
  <si>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</si>
  <si>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</si>
  <si>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</si>
  <si>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</si>
  <si>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</si>
  <si>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</si>
  <si>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</si>
  <si>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</si>
  <si>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</si>
  <si>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</si>
  <si>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</si>
  <si>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</si>
  <si>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</si>
  <si>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</si>
  <si>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</si>
  <si>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</si>
  <si>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</si>
  <si>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</si>
  <si>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</si>
  <si>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</si>
  <si>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</si>
  <si>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</si>
  <si>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</si>
  <si>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</si>
  <si>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</si>
  <si>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</si>
  <si>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</si>
  <si>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</si>
  <si>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</si>
  <si>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</si>
  <si>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</si>
  <si>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</si>
  <si>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</si>
  <si>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</si>
  <si>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</si>
  <si>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</si>
  <si>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</si>
  <si>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</si>
  <si>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</si>
  <si>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</si>
  <si>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</si>
  <si>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</si>
  <si>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</si>
  <si>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</si>
  <si>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</si>
  <si>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</si>
  <si>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</si>
  <si>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</si>
  <si>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</si>
  <si>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</si>
  <si>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</si>
  <si>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</si>
  <si>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</si>
  <si>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</si>
  <si>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</si>
  <si>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</si>
  <si>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</si>
  <si>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</si>
  <si>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</si>
  <si>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</si>
  <si>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</si>
  <si>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</si>
  <si>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</si>
  <si>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</si>
  <si>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</si>
  <si>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</si>
  <si>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</si>
  <si>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</si>
  <si>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</si>
  <si>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</si>
  <si>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</si>
  <si>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</si>
  <si>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</si>
  <si>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</si>
  <si>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</si>
  <si>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</si>
  <si>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</si>
  <si>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</si>
  <si>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</si>
  <si>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</si>
  <si>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</si>
  <si>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</si>
  <si>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</si>
  <si>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</si>
  <si>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</si>
  <si>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</si>
  <si>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</si>
  <si>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</si>
  <si>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</si>
  <si>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</si>
  <si>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</si>
  <si>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</si>
  <si>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</si>
  <si>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</si>
  <si>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</si>
  <si>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</si>
  <si>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</si>
  <si>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</si>
  <si>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</si>
  <si>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</si>
  <si>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</si>
  <si>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</si>
  <si>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</si>
  <si>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</si>
  <si>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</si>
  <si>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</si>
  <si>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</si>
  <si>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</si>
  <si>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</si>
  <si>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</si>
  <si>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</si>
  <si>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</si>
  <si>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</si>
  <si>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</si>
  <si>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</si>
  <si>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</si>
  <si>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</si>
  <si>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</si>
  <si>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</si>
  <si>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</si>
  <si>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</si>
  <si>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</si>
  <si>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</si>
  <si>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</si>
  <si>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</si>
  <si>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</si>
  <si>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</si>
  <si>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</si>
  <si>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</si>
  <si>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</si>
  <si>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</si>
  <si>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</si>
  <si>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</si>
  <si>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</si>
  <si>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</si>
  <si>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</si>
  <si>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</si>
  <si>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</si>
  <si>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</si>
  <si>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</si>
  <si>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</si>
  <si>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</si>
  <si>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</si>
  <si>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</si>
  <si>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</si>
  <si>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</si>
  <si>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</si>
  <si>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</si>
  <si>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</si>
  <si>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</si>
  <si>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</si>
  <si>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</si>
  <si>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</si>
  <si>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</si>
  <si>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</si>
  <si>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</si>
  <si>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</si>
  <si>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</si>
  <si>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</si>
  <si>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</si>
  <si>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</si>
  <si>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</si>
  <si>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</si>
  <si>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</si>
  <si>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</si>
  <si>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</si>
  <si>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</si>
  <si>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</si>
  <si>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</si>
  <si>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</si>
  <si>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</si>
  <si>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</si>
  <si>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</si>
  <si>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</si>
  <si>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</si>
  <si>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</si>
  <si>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</si>
  <si>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</si>
  <si>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</si>
  <si>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</si>
  <si>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</si>
  <si>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</si>
  <si>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</si>
  <si>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</si>
  <si>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</si>
  <si>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</si>
  <si>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</si>
  <si>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</si>
  <si>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</si>
  <si>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</si>
  <si>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</si>
  <si>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</si>
  <si>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</si>
  <si>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</si>
  <si>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</si>
  <si>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</si>
  <si>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</si>
  <si>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</si>
  <si>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</si>
  <si>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</si>
  <si>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</si>
  <si>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</si>
  <si>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</si>
  <si>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</si>
  <si>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</si>
  <si>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</si>
  <si>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</si>
  <si>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</si>
  <si>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</si>
  <si>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</si>
  <si>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</si>
  <si>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</si>
  <si>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</si>
  <si>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</si>
  <si>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</si>
  <si>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</si>
  <si>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</si>
  <si>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</si>
  <si>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</si>
  <si>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</si>
  <si>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</si>
  <si>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</si>
  <si>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</si>
  <si>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</si>
  <si>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</si>
  <si>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</si>
  <si>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</si>
  <si>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</si>
  <si>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</si>
  <si>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</si>
  <si>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</si>
  <si>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</si>
  <si>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</si>
  <si>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</si>
  <si>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</si>
  <si>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</si>
  <si>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</si>
  <si>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</si>
  <si>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</si>
  <si>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</si>
  <si>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</si>
  <si>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</si>
  <si>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</si>
  <si>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</si>
  <si>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</si>
  <si>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</si>
  <si>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</si>
  <si>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</si>
  <si>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</si>
  <si>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</si>
  <si>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</si>
  <si>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</si>
  <si>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</si>
  <si>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</si>
  <si>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</si>
  <si>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</si>
  <si>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</si>
  <si>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</si>
  <si>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</si>
  <si>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</si>
  <si>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</si>
  <si>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</si>
  <si>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</si>
  <si>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</si>
  <si>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</si>
  <si>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</si>
  <si>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</si>
  <si>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</si>
  <si>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</si>
  <si>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</si>
  <si>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</si>
  <si>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</si>
  <si>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</si>
  <si>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</si>
  <si>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</si>
  <si>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</si>
  <si>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</si>
  <si>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</si>
  <si>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</si>
  <si>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</si>
  <si>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</si>
  <si>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</si>
  <si>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</si>
  <si>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</si>
  <si>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</si>
  <si>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</si>
  <si>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</si>
  <si>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</si>
  <si>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</si>
  <si>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</si>
  <si>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</si>
  <si>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</si>
  <si>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</si>
  <si>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</si>
  <si>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</si>
  <si>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</si>
  <si>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</si>
  <si>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</si>
  <si>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</si>
  <si>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</si>
  <si>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</si>
  <si>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</si>
  <si>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</si>
  <si>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</si>
  <si>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</si>
  <si>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</si>
  <si>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</si>
  <si>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</si>
  <si>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</si>
  <si>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</si>
  <si>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</si>
  <si>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</si>
  <si>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</si>
  <si>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</si>
  <si>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</si>
  <si>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</si>
  <si>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</si>
  <si>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</si>
  <si>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</si>
  <si>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</si>
  <si>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</si>
  <si>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</si>
  <si>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</si>
  <si>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</si>
  <si>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</si>
  <si>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</si>
  <si>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</si>
  <si>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</si>
  <si>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</si>
  <si>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</si>
  <si>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</si>
  <si>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</si>
  <si>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</si>
  <si>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</si>
  <si>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</si>
  <si>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</si>
  <si>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</si>
  <si>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</si>
  <si>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</si>
  <si>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</si>
  <si>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</si>
  <si>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</si>
  <si>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</si>
  <si>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</si>
  <si>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</si>
  <si>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</si>
  <si>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</si>
  <si>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</si>
  <si>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</si>
  <si>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</si>
  <si>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</si>
  <si>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</si>
  <si>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</si>
  <si>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</si>
  <si>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</si>
  <si>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</si>
  <si>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</si>
  <si>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</si>
  <si>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</si>
  <si>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</si>
  <si>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</si>
  <si>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</si>
  <si>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</si>
  <si>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</si>
  <si>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</si>
  <si>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</si>
  <si>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</si>
  <si>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</si>
  <si>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</si>
  <si>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</si>
  <si>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</si>
  <si>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</si>
  <si>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</si>
  <si>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</si>
  <si>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</si>
  <si>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</si>
  <si>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</si>
  <si>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</si>
  <si>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</si>
  <si>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</si>
  <si>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</si>
  <si>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</si>
  <si>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</si>
  <si>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</si>
  <si>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</si>
  <si>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</si>
  <si>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</si>
  <si>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</si>
  <si>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</si>
  <si>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</si>
  <si>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</si>
  <si>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</si>
  <si>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</si>
  <si>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</si>
  <si>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</si>
  <si>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</si>
  <si>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</si>
  <si>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</si>
  <si>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</si>
  <si>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</si>
  <si>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</si>
  <si>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</si>
  <si>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</si>
  <si>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</si>
  <si>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</si>
  <si>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</si>
  <si>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</si>
  <si>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</si>
  <si>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</si>
  <si>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</si>
  <si>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</si>
  <si>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</si>
  <si>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</si>
  <si>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</si>
  <si>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</si>
  <si>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</si>
  <si>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</si>
  <si>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</si>
  <si>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</si>
  <si>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</si>
  <si>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</si>
  <si>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</si>
  <si>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</si>
  <si>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</si>
  <si>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</si>
  <si>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</si>
  <si>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</si>
  <si>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</si>
  <si>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</si>
  <si>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</si>
  <si>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</si>
  <si>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</si>
  <si>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</si>
  <si>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</si>
  <si>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</si>
  <si>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</si>
  <si>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</si>
  <si>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</si>
  <si>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</si>
  <si>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</si>
  <si>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</si>
  <si>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</si>
  <si>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</si>
  <si>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</si>
  <si>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</si>
  <si>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</si>
  <si>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</si>
  <si>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</si>
  <si>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</si>
  <si>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</si>
  <si>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</si>
  <si>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</si>
  <si>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</si>
  <si>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</si>
  <si>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</si>
  <si>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</si>
  <si>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</si>
  <si>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</si>
  <si>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</si>
  <si>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</si>
  <si>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</si>
  <si>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</si>
  <si>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</si>
  <si>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</si>
  <si>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</si>
  <si>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</si>
  <si>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</si>
  <si>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</si>
  <si>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</si>
  <si>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</si>
  <si>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</si>
  <si>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</si>
  <si>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</si>
  <si>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</si>
  <si>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</si>
  <si>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</si>
  <si>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</si>
  <si>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</si>
  <si>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</si>
  <si>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</si>
  <si>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</si>
  <si>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</si>
  <si>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</si>
  <si>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</si>
  <si>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</si>
  <si>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</si>
  <si>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</si>
  <si>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</si>
  <si>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</si>
  <si>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</si>
  <si>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</si>
  <si>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</si>
  <si>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</si>
  <si>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</si>
  <si>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</si>
  <si>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</si>
  <si>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</si>
  <si>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</si>
  <si>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</si>
  <si>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</si>
  <si>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</si>
  <si>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</si>
  <si>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</si>
  <si>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</si>
  <si>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</si>
  <si>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</si>
  <si>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</si>
  <si>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</si>
  <si>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</si>
  <si>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</si>
  <si>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</si>
  <si>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</si>
  <si>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</si>
  <si>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</si>
  <si>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</si>
  <si>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</si>
  <si>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</si>
  <si>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</si>
  <si>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</si>
  <si>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</si>
  <si>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</si>
  <si>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</si>
  <si>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</si>
  <si>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</si>
  <si>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</si>
  <si>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</si>
  <si>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</si>
  <si>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</si>
  <si>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</si>
  <si>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</si>
  <si>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</si>
  <si>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</si>
  <si>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</si>
  <si>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</si>
  <si>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</si>
  <si>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</si>
  <si>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</si>
  <si>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</si>
  <si>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</si>
  <si>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</si>
  <si>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</si>
  <si>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</si>
  <si>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</si>
  <si>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</si>
  <si>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</si>
  <si>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</si>
  <si>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</si>
  <si>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</si>
  <si>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</si>
  <si>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</si>
  <si>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</si>
  <si>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</si>
  <si>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</si>
  <si>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</si>
  <si>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</si>
  <si>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</si>
  <si>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</si>
  <si>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</si>
  <si>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</si>
  <si>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</si>
  <si>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</si>
  <si>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</si>
  <si>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</si>
  <si>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</si>
  <si>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</si>
  <si>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</si>
  <si>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</si>
  <si>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</si>
  <si>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</si>
  <si>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</si>
  <si>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</si>
  <si>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</si>
  <si>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</si>
  <si>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</si>
  <si>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</si>
  <si>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</si>
  <si>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</si>
  <si>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</si>
  <si>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</si>
  <si>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</si>
  <si>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</si>
  <si>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</si>
  <si>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</si>
  <si>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</si>
  <si>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</si>
  <si>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</si>
  <si>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</si>
  <si>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</si>
  <si>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</si>
  <si>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</si>
  <si>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</si>
  <si>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</si>
  <si>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</si>
  <si>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</si>
  <si>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</si>
  <si>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</si>
  <si>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</si>
  <si>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</si>
  <si>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</si>
  <si>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</si>
  <si>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</si>
  <si>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</si>
  <si>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</si>
  <si>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</si>
  <si>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</si>
  <si>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</si>
  <si>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</si>
  <si>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</si>
  <si>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</si>
  <si>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</si>
  <si>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</si>
  <si>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</si>
  <si>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</si>
  <si>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</si>
  <si>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</si>
  <si>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</si>
  <si>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</si>
  <si>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</si>
  <si>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</si>
  <si>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</si>
  <si>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</si>
  <si>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</si>
  <si>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</si>
  <si>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</si>
  <si>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</si>
  <si>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</si>
  <si>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</si>
  <si>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</si>
  <si>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</si>
  <si>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</si>
  <si>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</si>
  <si>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</si>
  <si>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</si>
  <si>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</si>
  <si>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</si>
  <si>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</si>
  <si>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</si>
  <si>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</si>
  <si>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</si>
  <si>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</si>
  <si>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</si>
  <si>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</si>
  <si>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</si>
  <si>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</si>
  <si>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</si>
  <si>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</si>
  <si>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</si>
  <si>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</si>
  <si>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</si>
  <si>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</si>
  <si>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</si>
  <si>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</si>
  <si>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</si>
  <si>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</si>
  <si>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</si>
  <si>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</si>
  <si>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</si>
  <si>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</si>
  <si>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</si>
  <si>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</si>
  <si>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</si>
  <si>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</si>
  <si>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</si>
  <si>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</si>
  <si>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</si>
  <si>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</si>
  <si>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</si>
  <si>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</si>
  <si>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</si>
  <si>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</si>
  <si>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</si>
  <si>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</si>
  <si>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</si>
  <si>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</si>
  <si>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</si>
  <si>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</si>
  <si>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</si>
  <si>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</si>
  <si>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</si>
  <si>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</si>
  <si>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</si>
  <si>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</si>
  <si>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</si>
  <si>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</si>
  <si>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</si>
  <si>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</si>
  <si>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</si>
  <si>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</si>
  <si>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</si>
  <si>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</si>
  <si>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</si>
  <si>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</si>
  <si>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</si>
  <si>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</si>
  <si>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</si>
  <si>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</si>
  <si>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</si>
  <si>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</si>
  <si>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</si>
  <si>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</si>
  <si>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</si>
  <si>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</si>
  <si>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</si>
  <si>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</si>
  <si>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</si>
  <si>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</si>
  <si>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</si>
  <si>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</si>
  <si>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</si>
  <si>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</si>
  <si>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</si>
  <si>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</si>
  <si>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</si>
  <si>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</si>
  <si>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</si>
  <si>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</si>
  <si>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</si>
  <si>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</si>
  <si>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</si>
  <si>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</si>
  <si>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</si>
  <si>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</si>
  <si>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</si>
  <si>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</si>
  <si>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</si>
  <si>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</si>
  <si>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</si>
  <si>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</si>
  <si>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</si>
  <si>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</si>
  <si>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</si>
  <si>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</si>
  <si>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</si>
  <si>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</si>
  <si>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</si>
  <si>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</si>
  <si>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</si>
  <si>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</si>
  <si>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</si>
  <si>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</si>
  <si>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</si>
  <si>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</si>
  <si>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</si>
  <si>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</si>
  <si>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</si>
  <si>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</si>
  <si>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</si>
  <si>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</si>
  <si>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</si>
  <si>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</si>
  <si>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</si>
  <si>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</si>
  <si>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</si>
  <si>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</si>
  <si>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</si>
  <si>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</si>
  <si>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</si>
  <si>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</si>
  <si>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</si>
  <si>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</si>
  <si>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</si>
  <si>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</si>
  <si>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</si>
  <si>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</si>
  <si>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</si>
  <si>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</si>
  <si>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</si>
  <si>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</si>
  <si>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</si>
  <si>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</si>
  <si>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</si>
  <si>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</si>
  <si>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</si>
  <si>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</si>
  <si>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</si>
  <si>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</si>
  <si>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</si>
  <si>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</si>
  <si>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</si>
  <si>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</si>
  <si>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</si>
  <si>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</si>
  <si>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</si>
  <si>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</si>
  <si>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</si>
  <si>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</si>
  <si>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</si>
  <si>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</si>
  <si>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</si>
  <si>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</si>
  <si>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</si>
  <si>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</si>
  <si>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</si>
  <si>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</si>
  <si>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</si>
  <si>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</si>
  <si>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</si>
  <si>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</si>
  <si>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</si>
  <si>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</si>
  <si>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</si>
  <si>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</si>
  <si>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</si>
  <si>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</si>
  <si>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</si>
  <si>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</si>
  <si>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</si>
  <si>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</si>
  <si>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</si>
  <si>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</si>
  <si>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</si>
  <si>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</si>
  <si>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</si>
  <si>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</si>
  <si>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</si>
  <si>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</si>
  <si>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</si>
  <si>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</si>
  <si>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</si>
  <si>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</si>
  <si>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</si>
  <si>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</si>
  <si>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</si>
  <si>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</si>
  <si>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</si>
  <si>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</si>
  <si>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</si>
  <si>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</si>
  <si>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</si>
  <si>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</si>
  <si>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</si>
  <si>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</si>
  <si>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</si>
  <si>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</si>
  <si>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</si>
  <si>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</si>
  <si>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</si>
  <si>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</si>
  <si>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</si>
  <si>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</si>
  <si>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</si>
  <si>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</si>
  <si>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</si>
  <si>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</si>
  <si>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</si>
  <si>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</si>
  <si>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</si>
  <si>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</si>
  <si>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</si>
  <si>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</si>
  <si>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</si>
  <si>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</si>
  <si>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</si>
  <si>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</si>
  <si>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</si>
  <si>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</si>
  <si>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</si>
  <si>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</si>
  <si>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</si>
  <si>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</si>
  <si>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</si>
  <si>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</si>
  <si>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</si>
  <si>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</si>
  <si>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</si>
  <si>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</si>
  <si>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</si>
  <si>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</si>
  <si>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</si>
  <si>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</si>
  <si>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</si>
  <si>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</si>
  <si>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</si>
  <si>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</si>
  <si>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</si>
  <si>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</si>
  <si>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</si>
  <si>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</si>
  <si>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</si>
  <si>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</si>
  <si>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</si>
  <si>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</si>
  <si>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</si>
  <si>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</si>
  <si>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</si>
  <si>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</si>
  <si>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</si>
  <si>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</si>
  <si>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</si>
  <si>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</si>
  <si>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</si>
  <si>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</si>
  <si>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</si>
  <si>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</si>
  <si>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</si>
  <si>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</si>
  <si>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</si>
  <si>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</si>
  <si>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</si>
  <si>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</si>
  <si>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</si>
  <si>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</si>
  <si>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</si>
  <si>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</si>
  <si>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</si>
  <si>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</si>
  <si>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</si>
  <si>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</si>
  <si>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</si>
  <si>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</si>
  <si>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</si>
  <si>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</si>
  <si>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</si>
  <si>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</si>
  <si>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</si>
  <si>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</si>
  <si>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</si>
  <si>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</si>
  <si>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</si>
  <si>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</si>
  <si>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</si>
  <si>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</si>
  <si>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</si>
  <si>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</si>
  <si>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</si>
  <si>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</si>
  <si>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</si>
  <si>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</si>
  <si>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</si>
  <si>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</si>
  <si>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</si>
  <si>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</si>
  <si>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</si>
  <si>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</si>
  <si>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</si>
  <si>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</si>
  <si>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</si>
  <si>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</si>
  <si>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</si>
  <si>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</si>
  <si>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</si>
  <si>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</si>
  <si>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</si>
  <si>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</si>
  <si>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</si>
  <si>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</si>
  <si>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</si>
  <si>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</si>
  <si>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</si>
  <si>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</si>
  <si>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</si>
  <si>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</si>
  <si>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</si>
  <si>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</si>
  <si>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</si>
  <si>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</si>
  <si>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</si>
  <si>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</si>
  <si>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</si>
  <si>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</si>
  <si>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</si>
  <si>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</si>
  <si>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</si>
  <si>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</si>
  <si>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</si>
  <si>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</si>
  <si>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</si>
  <si>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</si>
  <si>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</si>
  <si>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</si>
  <si>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</si>
  <si>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</si>
  <si>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</si>
  <si>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</si>
  <si>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</si>
  <si>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</si>
  <si>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</si>
  <si>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</si>
  <si>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</si>
  <si>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</si>
  <si>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</si>
  <si>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</si>
  <si>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</si>
  <si>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</si>
  <si>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</si>
  <si>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</si>
  <si>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</si>
  <si>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</si>
  <si>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</si>
  <si>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</si>
  <si>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</si>
  <si>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</si>
  <si>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</si>
  <si>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</si>
  <si>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</si>
  <si>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</si>
  <si>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</si>
  <si>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</si>
  <si>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</si>
  <si>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</si>
  <si>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</si>
  <si>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</si>
  <si>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</si>
  <si>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</si>
  <si>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</si>
  <si>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</si>
  <si>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</si>
  <si>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</si>
  <si>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</si>
  <si>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</si>
  <si>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</si>
  <si>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</si>
  <si>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</si>
  <si>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</si>
  <si>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</si>
  <si>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</si>
  <si>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</si>
  <si>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</si>
  <si>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</si>
  <si>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</si>
  <si>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</si>
  <si>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</si>
  <si>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</si>
  <si>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</si>
  <si>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</si>
  <si>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</si>
  <si>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</si>
  <si>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</si>
  <si>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</si>
  <si>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</si>
  <si>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</si>
  <si>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</si>
  <si>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</si>
  <si>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</si>
  <si>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</si>
  <si>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</si>
  <si>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</si>
  <si>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</si>
  <si>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</si>
  <si>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</si>
  <si>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</si>
  <si>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</si>
  <si>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</si>
  <si>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</si>
  <si>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</si>
  <si>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</si>
  <si>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</si>
  <si>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</si>
  <si>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</si>
  <si>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</si>
  <si>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</si>
  <si>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</si>
  <si>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</si>
  <si>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</si>
  <si>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</si>
  <si>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</si>
  <si>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</si>
  <si>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</si>
  <si>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</si>
  <si>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</si>
  <si>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</si>
  <si>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</si>
  <si>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</si>
  <si>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</si>
  <si>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</si>
  <si>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</si>
  <si>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</si>
  <si>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</si>
  <si>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</si>
  <si>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</si>
  <si>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</si>
  <si>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</si>
  <si>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</si>
  <si>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</si>
  <si>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</si>
  <si>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</si>
  <si>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</si>
  <si>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</si>
  <si>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</si>
  <si>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</si>
  <si>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</si>
  <si>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</si>
  <si>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</si>
  <si>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</si>
  <si>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</si>
  <si>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</si>
  <si>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</si>
  <si>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</si>
  <si>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</si>
  <si>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</si>
  <si>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</si>
  <si>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</si>
  <si>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</si>
  <si>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</si>
  <si>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</si>
  <si>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</si>
  <si>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</si>
  <si>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</si>
  <si>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</si>
  <si>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</si>
  <si>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</si>
  <si>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</si>
  <si>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</si>
  <si>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</si>
  <si>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</si>
  <si>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</si>
  <si>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</si>
  <si>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</si>
  <si>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</si>
  <si>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</si>
  <si>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</si>
  <si>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</si>
  <si>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</si>
  <si>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</si>
  <si>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</si>
  <si>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</si>
  <si>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</si>
  <si>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</si>
  <si>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</si>
  <si>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</si>
  <si>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</si>
  <si>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</si>
  <si>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</si>
  <si>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</si>
  <si>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</si>
  <si>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</si>
  <si>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</si>
  <si>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</si>
  <si>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</si>
  <si>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</si>
  <si>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</si>
  <si>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</si>
  <si>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</si>
  <si>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</si>
  <si>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</si>
  <si>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</si>
  <si>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</si>
  <si>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</si>
  <si>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</si>
  <si>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</si>
  <si>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</si>
  <si>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</si>
  <si>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</si>
  <si>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</si>
  <si>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</si>
  <si>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</si>
  <si>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</si>
  <si>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</si>
  <si>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</si>
  <si>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</si>
  <si>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</si>
  <si>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</si>
  <si>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</si>
  <si>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</si>
  <si>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</si>
  <si>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</si>
  <si>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</si>
  <si>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</si>
  <si>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</si>
  <si>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</si>
  <si>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</si>
  <si>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</si>
  <si>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</si>
  <si>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</si>
  <si>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</si>
  <si>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</si>
  <si>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</si>
  <si>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</si>
  <si>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</si>
  <si>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</si>
  <si>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</si>
  <si>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</si>
  <si>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</si>
  <si>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</si>
  <si>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</si>
  <si>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</si>
  <si>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</si>
  <si>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</si>
  <si>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</si>
  <si>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</si>
  <si>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</si>
  <si>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</si>
  <si>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</si>
  <si>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</si>
  <si>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</si>
  <si>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</si>
  <si>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</si>
  <si>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</si>
  <si>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</si>
  <si>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</si>
  <si>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</si>
  <si>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</si>
  <si>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</si>
  <si>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</si>
  <si>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</si>
  <si>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</si>
  <si>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</si>
  <si>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</si>
  <si>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</si>
  <si>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</si>
  <si>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</si>
  <si>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</si>
  <si>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</si>
  <si>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</si>
  <si>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</si>
  <si>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</si>
  <si>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</si>
  <si>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</si>
  <si>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</si>
  <si>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</si>
  <si>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</si>
  <si>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</si>
  <si>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</si>
  <si>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</si>
  <si>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</si>
  <si>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</si>
  <si>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</si>
  <si>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</si>
  <si>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</si>
  <si>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</si>
  <si>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</si>
  <si>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</si>
  <si>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</si>
  <si>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</si>
  <si>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</si>
  <si>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</si>
  <si>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</si>
  <si>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</si>
  <si>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</si>
  <si>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</si>
  <si>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</si>
  <si>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</si>
  <si>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</si>
  <si>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</si>
  <si>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</si>
  <si>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</si>
  <si>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</si>
  <si>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</si>
  <si>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</si>
  <si>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</si>
  <si>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</si>
  <si>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</si>
  <si>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</si>
  <si>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</si>
  <si>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</si>
  <si>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</si>
  <si>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</si>
  <si>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</si>
  <si>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</si>
  <si>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</si>
  <si>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</si>
  <si>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</si>
  <si>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</si>
  <si>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</si>
  <si>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</si>
  <si>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</si>
  <si>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</si>
  <si>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</si>
  <si>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</si>
  <si>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</si>
  <si>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</si>
  <si>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</si>
  <si>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</si>
  <si>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</si>
  <si>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</si>
  <si>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</si>
  <si>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</si>
  <si>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</si>
  <si>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</si>
  <si>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</si>
  <si>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</si>
  <si>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</si>
  <si>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</si>
  <si>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</si>
  <si>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</si>
  <si>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</si>
  <si>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</si>
  <si>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</si>
  <si>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</si>
  <si>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</si>
  <si>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</si>
  <si>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</si>
  <si>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</si>
  <si>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</si>
  <si>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</si>
  <si>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</si>
  <si>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</si>
  <si>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</si>
  <si>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</si>
  <si>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</si>
  <si>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</si>
  <si>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</si>
  <si>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</si>
  <si>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</si>
  <si>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</si>
  <si>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</si>
  <si>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</si>
  <si>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</si>
  <si>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</si>
  <si>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</si>
  <si>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</si>
  <si>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</si>
  <si>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</si>
  <si>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</si>
  <si>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</si>
  <si>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</si>
  <si>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</si>
  <si>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</si>
  <si>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</si>
  <si>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</si>
  <si>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</si>
  <si>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</si>
  <si>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</si>
  <si>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</si>
  <si>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</si>
  <si>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</si>
  <si>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</si>
  <si>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</si>
  <si>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</si>
  <si>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</si>
  <si>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</si>
  <si>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</si>
  <si>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</si>
  <si>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</si>
  <si>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</si>
  <si>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</si>
  <si>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</si>
  <si>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</si>
  <si>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</si>
  <si>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</si>
  <si>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</si>
  <si>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</si>
  <si>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</si>
  <si>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</si>
  <si>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</si>
  <si>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</si>
  <si>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</si>
  <si>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</si>
  <si>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</si>
  <si>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</si>
  <si>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</si>
  <si>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</si>
  <si>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</si>
  <si>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</si>
  <si>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</si>
  <si>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</si>
  <si>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</si>
  <si>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</si>
  <si>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</si>
  <si>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</si>
  <si>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</si>
  <si>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</si>
  <si>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</si>
  <si>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</si>
  <si>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</si>
  <si>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</si>
  <si>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</si>
  <si>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</si>
  <si>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</si>
  <si>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</si>
  <si>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</si>
  <si>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</si>
  <si>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</si>
  <si>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</si>
  <si>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</si>
  <si>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</si>
  <si>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</si>
  <si>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</si>
  <si>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</si>
  <si>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</si>
  <si>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</si>
  <si>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</si>
  <si>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</si>
  <si>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</si>
  <si>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</si>
  <si>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</si>
  <si>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</si>
  <si>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</si>
  <si>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</si>
  <si>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</si>
  <si>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</si>
  <si>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</si>
  <si>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</si>
  <si>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</si>
  <si>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</si>
  <si>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</si>
  <si>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</si>
  <si>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</si>
  <si>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</si>
  <si>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</si>
  <si>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</si>
  <si>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</si>
  <si>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</si>
  <si>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</si>
  <si>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</si>
  <si>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</si>
  <si>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</si>
  <si>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</si>
  <si>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</si>
  <si>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</si>
  <si>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</si>
  <si>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</si>
  <si>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</si>
  <si>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</si>
  <si>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</si>
  <si>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</si>
  <si>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</si>
  <si>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</si>
  <si>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</si>
  <si>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</si>
  <si>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</si>
  <si>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</si>
  <si>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</si>
  <si>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</si>
  <si>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</si>
  <si>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</si>
  <si>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</si>
  <si>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</si>
  <si>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</si>
  <si>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</si>
  <si>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</si>
  <si>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</si>
  <si>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</si>
  <si>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</si>
  <si>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</si>
  <si>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</si>
  <si>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</si>
  <si>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</si>
  <si>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</si>
  <si>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</si>
  <si>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</si>
  <si>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</si>
  <si>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</si>
  <si>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</si>
  <si>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</si>
  <si>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</si>
  <si>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</si>
  <si>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</si>
  <si>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</si>
  <si>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</si>
  <si>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</si>
  <si>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</si>
  <si>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</si>
  <si>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</si>
  <si>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</si>
  <si>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</si>
  <si>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</si>
  <si>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</si>
  <si>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</si>
  <si>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</si>
  <si>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</si>
  <si>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</si>
  <si>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</si>
  <si>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</si>
  <si>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</si>
  <si>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</si>
  <si>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</si>
  <si>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</si>
  <si>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</si>
  <si>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</si>
  <si>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</si>
  <si>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</si>
  <si>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</si>
  <si>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</si>
  <si>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</si>
  <si>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</si>
  <si>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</si>
  <si>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</si>
  <si>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</si>
  <si>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</si>
  <si>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</si>
  <si>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</si>
  <si>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</si>
  <si>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</si>
  <si>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</si>
  <si>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</si>
  <si>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</si>
  <si>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</si>
  <si>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</si>
  <si>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</si>
  <si>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</si>
  <si>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</si>
  <si>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</si>
  <si>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</si>
  <si>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</si>
  <si>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</si>
  <si>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</si>
  <si>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</si>
  <si>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</si>
  <si>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</si>
  <si>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</si>
  <si>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</si>
  <si>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</si>
  <si>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</si>
  <si>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</si>
  <si>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</si>
  <si>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</si>
  <si>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</si>
  <si>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</si>
  <si>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</si>
  <si>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</si>
  <si>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</si>
  <si>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</si>
  <si>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</si>
  <si>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</si>
  <si>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</si>
  <si>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</si>
  <si>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</si>
  <si>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</si>
  <si>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</si>
  <si>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</si>
  <si>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</si>
  <si>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</si>
  <si>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</si>
  <si>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</si>
  <si>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</si>
  <si>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</si>
  <si>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</si>
  <si>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</si>
  <si>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</si>
  <si>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</si>
  <si>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</si>
  <si>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</si>
  <si>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</si>
  <si>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</si>
  <si>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</si>
  <si>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</si>
  <si>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</si>
  <si>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</si>
  <si>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</si>
  <si>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</si>
  <si>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</si>
  <si>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</si>
  <si>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</si>
  <si>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</si>
  <si>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</si>
  <si>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</si>
  <si>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</si>
  <si>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</si>
  <si>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</si>
  <si>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</si>
  <si>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</si>
  <si>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</si>
  <si>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</si>
  <si>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</si>
  <si>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</si>
  <si>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</si>
  <si>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</si>
  <si>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</si>
  <si>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</si>
  <si>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</si>
  <si>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</si>
  <si>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</si>
  <si>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</si>
  <si>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</si>
  <si>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</si>
  <si>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</si>
  <si>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</si>
  <si>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</si>
  <si>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</si>
  <si>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</si>
  <si>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</si>
  <si>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</si>
  <si>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</si>
  <si>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</si>
  <si>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</si>
  <si>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</si>
  <si>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</si>
  <si>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</si>
  <si>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</si>
  <si>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</si>
  <si>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</si>
  <si>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</si>
  <si>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</si>
  <si>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</si>
  <si>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</si>
  <si>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</si>
  <si>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</si>
  <si>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</si>
  <si>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</si>
  <si>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</si>
  <si>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</si>
  <si>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</si>
  <si>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</si>
  <si>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</si>
  <si>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</si>
  <si>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</si>
  <si>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</si>
  <si>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</si>
  <si>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</si>
  <si>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</si>
  <si>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</si>
  <si>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</si>
  <si>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</si>
  <si>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</si>
  <si>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</si>
  <si>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</si>
  <si>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</si>
  <si>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</si>
  <si>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</si>
  <si>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</si>
  <si>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</si>
  <si>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</si>
  <si>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</si>
  <si>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</si>
  <si>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</si>
  <si>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</si>
  <si>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</si>
  <si>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</si>
  <si>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</si>
  <si>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</si>
  <si>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</si>
  <si>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</si>
  <si>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</si>
  <si>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</si>
  <si>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</si>
  <si>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</si>
  <si>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</si>
  <si>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</si>
  <si>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</si>
  <si>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</si>
  <si>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</si>
  <si>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</si>
  <si>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</si>
  <si>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</si>
  <si>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</si>
  <si>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</si>
  <si>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</si>
  <si>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</si>
  <si>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</si>
  <si>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</si>
  <si>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</si>
  <si>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</si>
  <si>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</si>
  <si>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</si>
  <si>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</si>
  <si>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</si>
  <si>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</si>
  <si>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</si>
  <si>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</si>
  <si>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</si>
  <si>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</si>
  <si>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</si>
  <si>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</si>
  <si>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</si>
  <si>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</si>
  <si>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</si>
  <si>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</si>
  <si>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</si>
  <si>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</si>
  <si>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</si>
  <si>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</si>
  <si>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</si>
  <si>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</si>
  <si>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</si>
  <si>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</si>
  <si>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</si>
  <si>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</si>
  <si>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</si>
  <si>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</si>
  <si>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</si>
  <si>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</si>
  <si>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</si>
  <si>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</si>
  <si>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</si>
  <si>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</si>
  <si>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</si>
  <si>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</si>
  <si>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</si>
  <si>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</si>
  <si>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</si>
  <si>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</si>
  <si>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</si>
  <si>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</si>
  <si>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</si>
  <si>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</si>
  <si>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</si>
  <si>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</si>
  <si>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</si>
  <si>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</si>
  <si>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</si>
  <si>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</si>
  <si>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</si>
  <si>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</si>
  <si>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</si>
  <si>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</si>
  <si>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</si>
  <si>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</si>
  <si>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</si>
  <si>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</si>
  <si>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</si>
  <si>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</si>
  <si>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</si>
  <si>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</si>
  <si>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</si>
  <si>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</si>
  <si>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</si>
  <si>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</si>
  <si>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</si>
  <si>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</si>
  <si>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</si>
  <si>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</si>
  <si>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</si>
  <si>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</si>
  <si>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</si>
  <si>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</si>
  <si>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</si>
  <si>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</si>
  <si>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</si>
  <si>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</si>
  <si>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</si>
  <si>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</si>
  <si>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</si>
  <si>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</si>
  <si>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</si>
  <si>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</si>
  <si>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</si>
  <si>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</si>
  <si>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</si>
  <si>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</si>
  <si>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</si>
  <si>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</si>
  <si>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</si>
  <si>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</si>
  <si>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</si>
  <si>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</si>
  <si>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</si>
  <si>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</si>
  <si>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</si>
  <si>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</si>
  <si>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</si>
  <si>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</si>
  <si>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</si>
  <si>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</si>
  <si>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</si>
  <si>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</si>
  <si>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</si>
  <si>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</si>
  <si>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</si>
  <si>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</si>
  <si>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</si>
  <si>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</si>
  <si>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</si>
  <si>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</si>
  <si>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</si>
  <si>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</si>
  <si>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</si>
  <si>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</si>
  <si>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</si>
  <si>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</si>
  <si>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</si>
  <si>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</si>
  <si>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</si>
  <si>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</si>
  <si>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</si>
  <si>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</si>
  <si>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</si>
  <si>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</si>
  <si>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</si>
  <si>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</si>
  <si>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</si>
  <si>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</si>
  <si>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</si>
  <si>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</si>
  <si>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</si>
  <si>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</si>
  <si>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</si>
  <si>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</si>
  <si>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</si>
  <si>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</si>
  <si>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</si>
  <si>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</si>
  <si>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</si>
  <si>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</si>
  <si>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</si>
  <si>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</si>
  <si>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</si>
  <si>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</si>
  <si>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</si>
  <si>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</si>
  <si>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</si>
  <si>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</si>
  <si>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</si>
  <si>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</si>
  <si>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</si>
  <si>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</si>
  <si>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</si>
  <si>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</si>
  <si>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</si>
  <si>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</si>
  <si>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</si>
  <si>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</si>
  <si>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</si>
  <si>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</si>
  <si>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</si>
  <si>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</si>
  <si>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</si>
  <si>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</si>
  <si>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</si>
  <si>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</si>
  <si>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</si>
  <si>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</si>
  <si>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</si>
  <si>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</si>
  <si>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</si>
  <si>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</si>
  <si>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</si>
  <si>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</si>
  <si>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</si>
  <si>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</si>
  <si>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</si>
  <si>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</si>
  <si>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</si>
  <si>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</si>
  <si>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</si>
  <si>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</si>
  <si>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</si>
  <si>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</si>
  <si>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</si>
  <si>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</si>
  <si>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</si>
  <si>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</si>
  <si>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</si>
  <si>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</si>
  <si>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</si>
  <si>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</si>
  <si>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</si>
  <si>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</si>
  <si>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</si>
  <si>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</si>
  <si>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</si>
  <si>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</si>
  <si>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</si>
  <si>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</si>
  <si>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</si>
  <si>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</si>
  <si>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</si>
  <si>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</si>
  <si>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</si>
  <si>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</si>
  <si>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</si>
  <si>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</si>
  <si>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</si>
  <si>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</si>
  <si>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</si>
  <si>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</si>
  <si>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</si>
  <si>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</si>
  <si>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</si>
  <si>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</si>
  <si>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</si>
  <si>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</si>
  <si>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</si>
  <si>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</si>
  <si>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</si>
  <si>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</si>
  <si>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</si>
  <si>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</si>
  <si>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</si>
  <si>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</si>
  <si>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</si>
  <si>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</si>
  <si>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</si>
  <si>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</si>
  <si>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</si>
  <si>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</si>
  <si>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</si>
  <si>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</si>
  <si>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</si>
  <si>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</si>
  <si>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</si>
  <si>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</si>
  <si>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</si>
  <si>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</si>
  <si>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</si>
  <si>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</si>
  <si>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</si>
  <si>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</si>
  <si>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</si>
  <si>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</si>
  <si>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</si>
  <si>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</si>
  <si>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</si>
  <si>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</si>
  <si>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</si>
  <si>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</si>
  <si>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</si>
  <si>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</si>
  <si>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</si>
  <si>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</si>
  <si>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</si>
  <si>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</si>
  <si>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</si>
  <si>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</si>
  <si>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</si>
  <si>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</si>
  <si>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</si>
  <si>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</si>
  <si>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</si>
  <si>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</si>
  <si>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</si>
  <si>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</si>
  <si>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</si>
  <si>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</si>
  <si>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</si>
  <si>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</si>
  <si>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</si>
  <si>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</si>
  <si>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</si>
  <si>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</si>
  <si>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</si>
  <si>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</si>
  <si>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</si>
  <si>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</si>
  <si>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</si>
  <si>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</si>
  <si>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</si>
  <si>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</si>
  <si>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</si>
  <si>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</si>
  <si>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</si>
  <si>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</si>
  <si>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</si>
  <si>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</si>
  <si>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</si>
  <si>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</si>
  <si>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</si>
  <si>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</si>
  <si>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</si>
  <si>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</si>
  <si>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</si>
  <si>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</si>
  <si>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</si>
  <si>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</si>
  <si>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</si>
  <si>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</si>
  <si>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</si>
  <si>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</si>
  <si>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</si>
  <si>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</si>
  <si>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</si>
  <si>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</si>
  <si>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</si>
  <si>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</si>
  <si>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</si>
  <si>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</si>
  <si>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</si>
  <si>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</si>
  <si>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</si>
  <si>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</si>
  <si>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</si>
  <si>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</si>
  <si>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</si>
  <si>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</si>
  <si>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</si>
  <si>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</si>
  <si>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</si>
  <si>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</si>
  <si>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</si>
  <si>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</si>
  <si>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</si>
  <si>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</si>
  <si>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</si>
  <si>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</si>
  <si>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</si>
  <si>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</si>
  <si>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</si>
  <si>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</si>
  <si>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</si>
  <si>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</si>
  <si>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</si>
  <si>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</si>
  <si>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</si>
  <si>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</si>
  <si>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</si>
  <si>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</si>
  <si>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</si>
  <si>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</si>
  <si>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</si>
  <si>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</si>
  <si>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</si>
  <si>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</si>
  <si>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</si>
  <si>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</si>
  <si>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</si>
  <si>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</si>
  <si>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</si>
  <si>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</si>
  <si>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</si>
  <si>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</si>
  <si>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</si>
  <si>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</si>
  <si>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</si>
  <si>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</si>
  <si>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</si>
  <si>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</si>
  <si>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</si>
  <si>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</si>
  <si>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</si>
  <si>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</si>
  <si>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</si>
  <si>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</si>
  <si>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</si>
  <si>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</si>
  <si>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</si>
  <si>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</si>
  <si>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</si>
  <si>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</si>
  <si>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</si>
  <si>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</si>
  <si>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</si>
  <si>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</si>
  <si>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</si>
  <si>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</si>
  <si>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</si>
  <si>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</si>
  <si>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</si>
  <si>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</si>
  <si>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</si>
  <si>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</si>
  <si>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</si>
  <si>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</si>
  <si>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</si>
  <si>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</si>
  <si>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</si>
  <si>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</si>
  <si>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</si>
  <si>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</si>
  <si>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</si>
  <si>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</si>
  <si>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</si>
  <si>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</si>
  <si>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</si>
  <si>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</si>
  <si>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</si>
  <si>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</si>
  <si>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</si>
  <si>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</si>
  <si>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</si>
  <si>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</si>
  <si>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</si>
  <si>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</si>
  <si>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</si>
  <si>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</si>
  <si>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</si>
  <si>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</si>
  <si>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</si>
  <si>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</si>
  <si>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</si>
  <si>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</si>
  <si>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</si>
  <si>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</si>
  <si>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</si>
  <si>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</si>
  <si>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</si>
  <si>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</si>
  <si>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</si>
  <si>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</si>
  <si>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</si>
  <si>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</si>
  <si>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</si>
  <si>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</si>
  <si>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</si>
  <si>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</si>
  <si>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</si>
  <si>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</si>
  <si>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</si>
  <si>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</si>
  <si>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</si>
  <si>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</si>
  <si>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</si>
  <si>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</si>
  <si>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</si>
  <si>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</si>
  <si>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</si>
  <si>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</si>
  <si>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</si>
  <si>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</si>
  <si>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</si>
  <si>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</si>
  <si>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</si>
  <si>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</si>
  <si>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</si>
  <si>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</si>
  <si>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</si>
  <si>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</si>
  <si>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</si>
  <si>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</si>
  <si>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</si>
  <si>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</si>
  <si>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</si>
  <si>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</si>
  <si>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</si>
  <si>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</si>
  <si>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</si>
  <si>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</si>
  <si>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</si>
  <si>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</si>
  <si>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</si>
  <si>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</si>
  <si>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</si>
  <si>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</si>
  <si>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</si>
  <si>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</si>
  <si>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</si>
  <si>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</si>
  <si>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</si>
  <si>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</si>
  <si>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</si>
  <si>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</si>
  <si>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</si>
  <si>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</si>
  <si>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</si>
  <si>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</si>
  <si>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</si>
  <si>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</si>
  <si>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</si>
  <si>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</si>
  <si>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</si>
  <si>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</si>
  <si>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</si>
  <si>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</si>
  <si>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</si>
  <si>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</si>
  <si>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</si>
  <si>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</si>
  <si>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</si>
  <si>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</si>
  <si>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</si>
  <si>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</si>
  <si>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</si>
  <si>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</si>
  <si>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</si>
  <si>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</si>
  <si>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</si>
  <si>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</si>
  <si>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</si>
  <si>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</si>
  <si>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</si>
  <si>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</si>
  <si>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</si>
  <si>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</si>
  <si>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</si>
  <si>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</si>
  <si>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</si>
  <si>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</si>
  <si>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</si>
  <si>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</si>
  <si>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</si>
  <si>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</si>
  <si>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</si>
  <si>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</si>
  <si>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</si>
  <si>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</si>
  <si>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</si>
  <si>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</si>
  <si>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</si>
  <si>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</si>
  <si>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</si>
  <si>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</si>
  <si>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</si>
  <si>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</si>
  <si>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</si>
  <si>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</si>
  <si>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</si>
  <si>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</si>
  <si>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</si>
  <si>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</si>
  <si>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</si>
  <si>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</si>
  <si>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</si>
  <si>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</si>
  <si>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</si>
  <si>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</si>
  <si>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</si>
  <si>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</si>
  <si>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</si>
  <si>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</si>
  <si>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</si>
  <si>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</si>
  <si>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</si>
  <si>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</si>
  <si>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</si>
  <si>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</si>
  <si>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</si>
  <si>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</si>
  <si>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</si>
  <si>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</si>
  <si>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</si>
  <si>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</si>
  <si>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</si>
  <si>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</si>
  <si>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</si>
  <si>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</si>
  <si>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</si>
  <si>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</si>
  <si>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</si>
  <si>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</si>
  <si>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</si>
  <si>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</si>
  <si>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</si>
  <si>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</si>
  <si>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</si>
  <si>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</si>
  <si>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</si>
  <si>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</si>
  <si>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</si>
  <si>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</si>
  <si>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</si>
  <si>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</si>
  <si>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</si>
  <si>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</si>
  <si>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</si>
  <si>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</si>
  <si>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</si>
  <si>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</si>
  <si>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</si>
  <si>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</si>
  <si>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</si>
  <si>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</si>
  <si>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</si>
  <si>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</si>
  <si>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</si>
  <si>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</si>
  <si>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</si>
  <si>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</si>
  <si>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</si>
  <si>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</si>
  <si>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</si>
  <si>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</si>
  <si>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</si>
  <si>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</si>
  <si>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</si>
  <si>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</si>
  <si>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</si>
  <si>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</si>
  <si>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</si>
  <si>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</si>
  <si>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</si>
  <si>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</si>
  <si>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</si>
  <si>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</si>
  <si>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</si>
  <si>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</si>
  <si>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</si>
  <si>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</si>
  <si>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</si>
  <si>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</si>
  <si>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</si>
  <si>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</si>
  <si>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</si>
  <si>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</si>
  <si>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</si>
  <si>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</si>
  <si>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</si>
  <si>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</si>
  <si>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</si>
  <si>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</si>
  <si>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</si>
  <si>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</si>
  <si>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</si>
  <si>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</si>
  <si>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</si>
  <si>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</si>
  <si>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</si>
  <si>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</si>
  <si>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</si>
  <si>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</si>
  <si>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</si>
  <si>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</si>
  <si>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</si>
  <si>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</si>
  <si>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</si>
  <si>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</si>
  <si>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</si>
  <si>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</si>
  <si>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</si>
  <si>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</si>
  <si>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</si>
  <si>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</si>
  <si>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</si>
  <si>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</si>
  <si>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</si>
  <si>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</si>
  <si>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</si>
  <si>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</si>
  <si>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</si>
  <si>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</si>
  <si>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</si>
  <si>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</si>
  <si>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</si>
  <si>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</si>
  <si>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</si>
  <si>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</si>
  <si>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</si>
  <si>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</si>
  <si>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</si>
  <si>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</si>
  <si>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</si>
  <si>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</si>
  <si>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</si>
  <si>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</si>
  <si>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</si>
  <si>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</si>
  <si>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</si>
  <si>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</si>
  <si>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</si>
  <si>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</si>
  <si>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</si>
  <si>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</si>
  <si>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</si>
  <si>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</si>
  <si>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</si>
  <si>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</si>
  <si>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</si>
  <si>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</si>
  <si>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</si>
  <si>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</si>
  <si>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</si>
  <si>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</si>
  <si>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</si>
  <si>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</si>
  <si>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</si>
  <si>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</si>
  <si>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</si>
  <si>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</si>
  <si>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</si>
  <si>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</si>
  <si>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</si>
  <si>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</si>
  <si>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</si>
  <si>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</si>
  <si>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</si>
  <si>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</si>
  <si>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</si>
  <si>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</si>
  <si>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</si>
  <si>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</si>
  <si>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</si>
  <si>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</si>
  <si>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</si>
  <si>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</si>
  <si>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</si>
  <si>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</si>
  <si>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</si>
  <si>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</si>
  <si>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</si>
  <si>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</si>
  <si>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</si>
  <si>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</si>
  <si>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</si>
  <si>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</si>
  <si>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</si>
  <si>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</si>
  <si>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</si>
  <si>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</si>
  <si>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</si>
  <si>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</si>
  <si>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</si>
  <si>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</si>
  <si>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</si>
  <si>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</si>
  <si>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</si>
  <si>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</si>
  <si>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</si>
  <si>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</si>
  <si>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</si>
  <si>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</si>
  <si>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</si>
  <si>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</si>
  <si>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</si>
  <si>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</si>
  <si>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</si>
  <si>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</si>
  <si>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</si>
  <si>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</si>
  <si>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</si>
  <si>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</si>
  <si>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</si>
  <si>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</si>
  <si>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</si>
  <si>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</si>
  <si>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</si>
  <si>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</si>
  <si>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</si>
  <si>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</si>
  <si>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</si>
  <si>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</si>
  <si>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</si>
  <si>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</si>
  <si>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</si>
  <si>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</si>
  <si>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</si>
  <si>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</si>
  <si>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</si>
  <si>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</si>
  <si>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</si>
  <si>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</si>
  <si>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</si>
  <si>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</si>
  <si>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</si>
  <si>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</si>
  <si>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</si>
  <si>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</si>
  <si>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</si>
  <si>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</si>
  <si>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</si>
  <si>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</si>
  <si>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</si>
  <si>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</si>
  <si>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</si>
  <si>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</si>
  <si>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</si>
  <si>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</si>
  <si>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</si>
  <si>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</si>
  <si>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</si>
  <si>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</si>
  <si>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</si>
  <si>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</si>
  <si>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</si>
  <si>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</si>
  <si>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</si>
  <si>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</si>
  <si>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</si>
  <si>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</si>
  <si>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</si>
  <si>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</si>
  <si>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</si>
  <si>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</si>
  <si>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</si>
  <si>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</si>
  <si>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</si>
  <si>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</si>
  <si>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</si>
  <si>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</si>
  <si>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</si>
  <si>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</si>
  <si>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</si>
  <si>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</si>
  <si>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</si>
  <si>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</si>
  <si>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</si>
  <si>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</si>
  <si>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</si>
  <si>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</si>
  <si>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</si>
  <si>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</si>
  <si>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</si>
  <si>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</si>
  <si>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</si>
  <si>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</si>
  <si>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</si>
  <si>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</si>
  <si>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</si>
  <si>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</si>
  <si>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</si>
  <si>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</si>
  <si>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</si>
  <si>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</si>
  <si>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</si>
  <si>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</si>
  <si>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</si>
  <si>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</si>
  <si>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</si>
  <si>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</si>
  <si>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</si>
  <si>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</si>
  <si>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</si>
  <si>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</si>
  <si>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</si>
  <si>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</si>
  <si>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</si>
  <si>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</si>
  <si>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</si>
  <si>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</si>
  <si>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</si>
  <si>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</si>
  <si>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</si>
  <si>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</si>
  <si>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</si>
  <si>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</si>
  <si>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</si>
  <si>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</si>
  <si>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</si>
  <si>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</si>
  <si>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</si>
  <si>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</si>
  <si>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</si>
  <si>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</si>
  <si>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</si>
  <si>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</si>
  <si>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</si>
  <si>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</si>
  <si>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</si>
  <si>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</si>
  <si>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</si>
  <si>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</si>
  <si>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</si>
  <si>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</si>
  <si>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</si>
  <si>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</si>
  <si>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</si>
  <si>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</si>
  <si>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</si>
  <si>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</si>
  <si>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</si>
  <si>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</si>
  <si>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</si>
  <si>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</si>
  <si>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</si>
  <si>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</si>
  <si>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</si>
  <si>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</si>
  <si>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</si>
  <si>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</si>
  <si>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</si>
  <si>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</si>
  <si>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</si>
  <si>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</si>
  <si>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</si>
  <si>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</si>
  <si>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</si>
  <si>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</si>
  <si>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</si>
  <si>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</si>
  <si>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</si>
  <si>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</si>
  <si>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</si>
  <si>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</si>
  <si>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</si>
  <si>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</si>
  <si>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</si>
  <si>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</si>
  <si>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</si>
  <si>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</si>
  <si>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</si>
  <si>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</si>
  <si>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</si>
  <si>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</si>
  <si>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</si>
  <si>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</si>
  <si>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</si>
  <si>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</si>
  <si>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</si>
  <si>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</si>
  <si>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</si>
  <si>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</si>
  <si>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</si>
  <si>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</si>
  <si>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</si>
  <si>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</si>
  <si>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</si>
  <si>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</si>
  <si>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</si>
  <si>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</si>
  <si>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</si>
  <si>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</si>
  <si>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</si>
  <si>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</si>
  <si>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</si>
  <si>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</si>
  <si>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</si>
  <si>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</si>
  <si>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</si>
  <si>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</si>
  <si>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</si>
  <si>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</si>
  <si>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</si>
  <si>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</si>
  <si>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</si>
  <si>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</si>
  <si>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</si>
  <si>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</si>
  <si>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</si>
  <si>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</si>
  <si>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</si>
  <si>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</si>
  <si>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</si>
  <si>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</si>
  <si>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</si>
  <si>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</si>
  <si>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</si>
  <si>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</si>
  <si>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</si>
  <si>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</si>
  <si>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</si>
  <si>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</si>
  <si>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</si>
  <si>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</si>
  <si>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</si>
  <si>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</si>
  <si>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</si>
  <si>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</si>
  <si>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</si>
  <si>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</si>
  <si>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</si>
  <si>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</si>
  <si>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</si>
  <si>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</si>
  <si>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</si>
  <si>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</si>
  <si>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</si>
  <si>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</si>
  <si>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</si>
  <si>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</si>
  <si>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</si>
  <si>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</si>
  <si>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</si>
  <si>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</si>
  <si>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</si>
  <si>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</si>
  <si>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</si>
  <si>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</si>
  <si>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</si>
  <si>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</si>
  <si>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</si>
  <si>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</si>
  <si>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</si>
  <si>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</si>
  <si>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</si>
  <si>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</si>
  <si>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</si>
  <si>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</si>
  <si>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</si>
  <si>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</si>
  <si>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</si>
  <si>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</si>
  <si>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</si>
  <si>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</si>
  <si>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</si>
  <si>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</si>
  <si>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</si>
  <si>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</si>
  <si>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</si>
  <si>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</si>
  <si>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</si>
  <si>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</si>
  <si>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</si>
  <si>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</si>
  <si>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</si>
  <si>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</si>
  <si>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</si>
  <si>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</si>
  <si>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</si>
  <si>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</si>
  <si>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</si>
  <si>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</si>
  <si>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</si>
  <si>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</si>
  <si>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</si>
  <si>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</si>
  <si>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</si>
  <si>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</si>
  <si>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</si>
  <si>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</si>
  <si>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</si>
  <si>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</si>
  <si>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</si>
  <si>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</si>
  <si>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</si>
  <si>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</si>
  <si>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</si>
  <si>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</si>
  <si>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</si>
  <si>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</si>
  <si>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</si>
  <si>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</si>
  <si>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</si>
  <si>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</si>
  <si>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</si>
  <si>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</si>
  <si>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</si>
  <si>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</si>
  <si>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</si>
  <si>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</si>
  <si>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</si>
  <si>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</si>
  <si>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</si>
  <si>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</si>
  <si>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</si>
  <si>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</si>
  <si>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</si>
  <si>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</si>
  <si>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</si>
  <si>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</si>
  <si>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</si>
  <si>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</si>
  <si>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</si>
  <si>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</si>
  <si>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</si>
  <si>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</si>
  <si>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</si>
  <si>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</si>
  <si>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</si>
  <si>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</si>
  <si>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</si>
  <si>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</si>
  <si>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</si>
  <si>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</si>
  <si>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</si>
  <si>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</si>
  <si>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</si>
  <si>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</si>
  <si>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</si>
  <si>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</si>
  <si>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</si>
  <si>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</si>
  <si>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</si>
  <si>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</si>
  <si>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</si>
  <si>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</si>
  <si>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</si>
  <si>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</si>
  <si>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</si>
  <si>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</si>
  <si>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</si>
  <si>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</si>
  <si>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</si>
  <si>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</si>
  <si>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</si>
  <si>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</si>
  <si>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</si>
  <si>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</si>
  <si>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</si>
  <si>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</si>
  <si>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</si>
  <si>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</si>
  <si>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</si>
  <si>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</si>
  <si>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</si>
  <si>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</si>
  <si>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</si>
  <si>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</si>
  <si>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</si>
  <si>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</si>
  <si>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</si>
  <si>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</si>
  <si>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</si>
  <si>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</si>
  <si>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</si>
  <si>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</si>
  <si>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</si>
  <si>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</si>
  <si>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</si>
  <si>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</si>
  <si>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</si>
  <si>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</si>
  <si>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</si>
  <si>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</si>
  <si>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</si>
  <si>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</si>
  <si>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</si>
  <si>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</si>
  <si>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</si>
  <si>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</si>
  <si>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</si>
  <si>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</si>
  <si>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</si>
  <si>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</si>
  <si>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</si>
  <si>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</si>
  <si>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</si>
  <si>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</si>
  <si>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</si>
  <si>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</si>
  <si>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</si>
  <si>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</si>
  <si>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</si>
  <si>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</si>
  <si>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</si>
  <si>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</si>
  <si>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</si>
  <si>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</si>
  <si>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</si>
  <si>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</si>
  <si>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</si>
  <si>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</si>
  <si>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</si>
  <si>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</si>
  <si>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</si>
  <si>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</si>
  <si>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</si>
  <si>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</si>
  <si>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</si>
  <si>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</si>
  <si>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</si>
  <si>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</si>
  <si>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</si>
  <si>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</si>
  <si>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</si>
  <si>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</si>
  <si>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</si>
  <si>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</si>
  <si>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</si>
  <si>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</si>
  <si>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</si>
  <si>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</si>
  <si>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</si>
  <si>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</si>
  <si>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</si>
  <si>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</si>
  <si>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</si>
  <si>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</si>
  <si>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</si>
  <si>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</si>
  <si>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</si>
  <si>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</si>
  <si>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</si>
  <si>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</si>
  <si>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</si>
  <si>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</si>
  <si>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</si>
  <si>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</si>
  <si>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</si>
  <si>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</si>
  <si>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</si>
  <si>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</si>
  <si>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</si>
  <si>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</si>
  <si>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</si>
  <si>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</si>
  <si>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</si>
  <si>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</si>
  <si>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</si>
  <si>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</si>
  <si>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</si>
  <si>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</si>
  <si>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</si>
  <si>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</si>
  <si>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</si>
  <si>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</si>
  <si>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</si>
  <si>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</si>
  <si>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</si>
  <si>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</si>
  <si>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</si>
  <si>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</si>
  <si>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</si>
  <si>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</si>
  <si>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</si>
  <si>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</si>
  <si>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</si>
  <si>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</si>
  <si>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</si>
  <si>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</si>
  <si>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</si>
  <si>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</si>
  <si>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</si>
  <si>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</si>
  <si>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</si>
  <si>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</si>
  <si>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</si>
  <si>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</si>
  <si>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</si>
  <si>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</si>
  <si>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</si>
  <si>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</si>
  <si>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</si>
  <si>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</si>
  <si>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</si>
  <si>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</si>
  <si>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</si>
  <si>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</si>
  <si>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</si>
  <si>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</si>
  <si>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</si>
  <si>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</si>
  <si>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</si>
  <si>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</si>
  <si>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</si>
  <si>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</si>
  <si>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</si>
  <si>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</si>
  <si>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</si>
  <si>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</si>
  <si>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</si>
  <si>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</si>
  <si>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</si>
  <si>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</si>
  <si>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</si>
  <si>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</si>
  <si>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</si>
  <si>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</si>
  <si>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</si>
  <si>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</si>
  <si>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</si>
  <si>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</si>
  <si>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</si>
  <si>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</si>
  <si>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</si>
  <si>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</si>
  <si>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</si>
  <si>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</si>
  <si>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</si>
  <si>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</si>
  <si>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</si>
  <si>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</si>
  <si>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</si>
  <si>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</si>
  <si>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</si>
  <si>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</si>
  <si>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</si>
  <si>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</si>
  <si>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</si>
  <si>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</si>
  <si>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</si>
  <si>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</si>
  <si>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</si>
  <si>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</si>
  <si>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</si>
  <si>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</si>
  <si>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</si>
  <si>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</si>
  <si>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</si>
  <si>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</si>
  <si>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</si>
  <si>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</si>
  <si>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</si>
  <si>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</si>
  <si>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</si>
  <si>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</si>
  <si>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</si>
  <si>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</si>
  <si>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</si>
  <si>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</si>
  <si>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</si>
  <si>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</si>
  <si>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</si>
  <si>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</si>
  <si>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</si>
  <si>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</si>
  <si>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</si>
  <si>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</si>
  <si>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</si>
  <si>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</si>
  <si>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</si>
  <si>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</si>
  <si>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</si>
  <si>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</si>
  <si>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</si>
  <si>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</si>
  <si>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</si>
  <si>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</si>
  <si>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</si>
  <si>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</si>
  <si>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</si>
  <si>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</si>
  <si>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</si>
  <si>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</si>
  <si>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</si>
  <si>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</si>
  <si>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</si>
  <si>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</si>
  <si>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</si>
  <si>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</si>
  <si>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</si>
  <si>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</si>
  <si>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</si>
  <si>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</si>
  <si>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</si>
  <si>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</si>
  <si>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</si>
  <si>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</si>
  <si>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</si>
  <si>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</si>
  <si>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</si>
  <si>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</si>
  <si>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</si>
  <si>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</si>
  <si>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</si>
  <si>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</si>
  <si>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</si>
  <si>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</si>
  <si>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</si>
  <si>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</si>
  <si>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</si>
  <si>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</si>
  <si>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</si>
  <si>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</si>
  <si>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</si>
  <si>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</si>
  <si>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</si>
  <si>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</si>
  <si>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</si>
  <si>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</si>
  <si>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</si>
  <si>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</si>
  <si>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</si>
  <si>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</si>
  <si>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</si>
  <si>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</si>
  <si>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</si>
  <si>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</si>
  <si>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</si>
  <si>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</si>
  <si>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</si>
  <si>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</si>
  <si>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</si>
  <si>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</si>
  <si>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</si>
  <si>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</si>
  <si>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</si>
  <si>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</si>
  <si>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</si>
  <si>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</si>
  <si>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</si>
  <si>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</si>
  <si>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</si>
  <si>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</si>
  <si>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</si>
  <si>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</si>
  <si>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</si>
  <si>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</si>
  <si>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</si>
  <si>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</si>
  <si>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</si>
  <si>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</si>
  <si>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</si>
  <si>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</si>
  <si>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</si>
  <si>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</si>
  <si>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</si>
  <si>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</si>
  <si>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</si>
  <si>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</si>
  <si>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</si>
  <si>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</si>
  <si>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</si>
  <si>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</si>
  <si>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</si>
  <si>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</si>
  <si>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</si>
  <si>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</si>
  <si>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</si>
  <si>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</si>
  <si>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</si>
  <si>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</si>
  <si>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</si>
  <si>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</si>
  <si>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</si>
  <si>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</si>
  <si>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</si>
  <si>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</si>
  <si>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</si>
  <si>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</si>
  <si>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</si>
  <si>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</si>
  <si>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</si>
  <si>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</si>
  <si>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</si>
  <si>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</si>
  <si>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</si>
  <si>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</si>
  <si>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</si>
  <si>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</si>
  <si>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</si>
  <si>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</si>
  <si>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</si>
  <si>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</si>
  <si>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</si>
  <si>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</si>
  <si>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</si>
  <si>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</si>
  <si>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</si>
  <si>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</si>
  <si>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</si>
  <si>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</si>
  <si>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</si>
  <si>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</si>
  <si>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</si>
  <si>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</si>
  <si>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</si>
  <si>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</si>
  <si>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</si>
  <si>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</si>
  <si>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</si>
  <si>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</si>
  <si>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</si>
  <si>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</si>
  <si>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</si>
  <si>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</si>
  <si>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</si>
  <si>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</si>
  <si>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</si>
  <si>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</si>
  <si>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</si>
  <si>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</si>
  <si>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</si>
  <si>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</si>
  <si>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</si>
  <si>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</si>
  <si>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</si>
  <si>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</si>
  <si>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</si>
  <si>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</si>
  <si>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</si>
  <si>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</si>
  <si>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</si>
  <si>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</si>
  <si>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</si>
  <si>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</si>
  <si>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</si>
  <si>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</si>
  <si>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</si>
  <si>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</si>
  <si>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</si>
  <si>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</si>
  <si>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</si>
  <si>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</si>
  <si>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</si>
  <si>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</si>
  <si>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</si>
  <si>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</si>
  <si>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</si>
  <si>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</si>
  <si>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</si>
  <si>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</si>
  <si>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</si>
  <si>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</si>
  <si>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</si>
  <si>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</si>
  <si>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</si>
  <si>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</si>
  <si>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</si>
  <si>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</si>
  <si>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</si>
  <si>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</si>
  <si>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</si>
  <si>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</si>
  <si>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</si>
  <si>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</si>
  <si>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</si>
  <si>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</si>
  <si>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</si>
  <si>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</si>
  <si>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</si>
  <si>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</si>
  <si>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</si>
  <si>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</si>
  <si>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</si>
  <si>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</si>
  <si>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</si>
  <si>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</si>
  <si>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</si>
  <si>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</si>
  <si>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</si>
  <si>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</si>
  <si>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</si>
  <si>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</si>
  <si>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</si>
  <si>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</si>
  <si>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</si>
  <si>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</si>
  <si>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</si>
  <si>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</si>
  <si>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</si>
  <si>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</si>
  <si>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</si>
  <si>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</si>
  <si>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</si>
  <si>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</si>
  <si>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</si>
  <si>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</si>
  <si>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</si>
  <si>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</si>
  <si>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</si>
  <si>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</si>
  <si>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</si>
  <si>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</si>
  <si>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</si>
  <si>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</si>
  <si>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</si>
  <si>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</si>
  <si>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</si>
  <si>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</si>
  <si>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</si>
  <si>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</si>
  <si>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</si>
  <si>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</si>
  <si>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</si>
  <si>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</si>
  <si>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</si>
  <si>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</si>
  <si>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</si>
  <si>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</si>
  <si>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</si>
  <si>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</si>
  <si>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</si>
  <si>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</si>
  <si>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</si>
  <si>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</si>
  <si>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</si>
  <si>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</si>
  <si>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</si>
  <si>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</si>
  <si>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</si>
  <si>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</si>
  <si>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</si>
  <si>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</si>
  <si>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</si>
  <si>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</si>
  <si>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</si>
  <si>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</si>
  <si>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</si>
  <si>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</si>
  <si>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</si>
  <si>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</si>
  <si>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</si>
  <si>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</si>
  <si>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</si>
  <si>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</si>
  <si>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</si>
  <si>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</si>
  <si>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</si>
  <si>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</si>
  <si>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</si>
  <si>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</si>
  <si>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</si>
  <si>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</si>
  <si>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</si>
  <si>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</si>
  <si>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</si>
  <si>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</si>
  <si>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</si>
  <si>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</si>
  <si>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</si>
  <si>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</si>
  <si>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</si>
  <si>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</si>
  <si>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</si>
  <si>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</si>
  <si>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</si>
  <si>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</si>
  <si>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</si>
  <si>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</si>
  <si>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</si>
  <si>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</si>
  <si>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</si>
  <si>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</si>
  <si>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</si>
  <si>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</si>
  <si>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</si>
  <si>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</si>
  <si>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</si>
  <si>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</si>
  <si>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</si>
  <si>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</si>
  <si>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</si>
  <si>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</si>
  <si>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</si>
  <si>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</si>
  <si>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</si>
  <si>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</si>
  <si>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</si>
  <si>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</si>
  <si>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</si>
  <si>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</si>
  <si>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</si>
  <si>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</si>
  <si>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</si>
  <si>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</si>
  <si>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</si>
  <si>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</si>
  <si>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</si>
  <si>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</si>
  <si>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</si>
  <si>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</si>
  <si>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</si>
  <si>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</si>
  <si>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</si>
  <si>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</si>
  <si>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</si>
  <si>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</si>
  <si>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</si>
  <si>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</si>
  <si>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</si>
  <si>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</si>
  <si>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</si>
  <si>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</si>
  <si>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</si>
  <si>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</si>
  <si>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</si>
  <si>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</si>
  <si>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</si>
  <si>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</si>
  <si>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</si>
  <si>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</si>
  <si>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</si>
  <si>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</si>
  <si>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</si>
  <si>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</si>
  <si>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</si>
  <si>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</si>
  <si>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</si>
  <si>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</si>
  <si>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</si>
  <si>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</si>
  <si>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</si>
  <si>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</si>
  <si>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</si>
  <si>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</si>
  <si>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</si>
  <si>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</si>
  <si>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</si>
  <si>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</si>
  <si>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</si>
  <si>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</si>
  <si>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</si>
  <si>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</si>
  <si>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</si>
  <si>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</si>
  <si>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</si>
  <si>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</si>
  <si>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</si>
  <si>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</si>
  <si>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</si>
  <si>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</si>
  <si>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</si>
  <si>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</si>
  <si>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</si>
  <si>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</si>
  <si>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</si>
  <si>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</si>
  <si>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</si>
  <si>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</si>
  <si>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</si>
  <si>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</si>
  <si>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</si>
  <si>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</si>
  <si>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</si>
  <si>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</si>
  <si>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</si>
  <si>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</si>
  <si>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</si>
  <si>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</si>
  <si>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</si>
  <si>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</si>
  <si>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</si>
  <si>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</si>
  <si>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</si>
  <si>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</si>
  <si>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</si>
  <si>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</si>
  <si>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</si>
  <si>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</si>
  <si>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</si>
  <si>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</si>
  <si>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</si>
  <si>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</si>
  <si>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</si>
  <si>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</si>
  <si>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</si>
  <si>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</si>
  <si>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</si>
  <si>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</si>
  <si>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</si>
  <si>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</si>
  <si>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</si>
  <si>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</si>
  <si>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</si>
  <si>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</si>
  <si>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</si>
  <si>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</si>
  <si>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</si>
  <si>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</si>
  <si>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</si>
  <si>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</si>
  <si>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</si>
  <si>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</si>
  <si>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</si>
  <si>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</si>
  <si>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</si>
  <si>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</si>
  <si>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</si>
  <si>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</si>
  <si>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</si>
  <si>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</si>
  <si>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</si>
  <si>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</si>
  <si>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</si>
  <si>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</si>
  <si>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</si>
  <si>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</si>
  <si>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</si>
  <si>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</si>
  <si>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</si>
  <si>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</si>
  <si>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</si>
  <si>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</si>
  <si>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</si>
  <si>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</si>
  <si>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</si>
  <si>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</si>
  <si>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</si>
  <si>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</si>
  <si>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</si>
  <si>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</si>
  <si>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</si>
  <si>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</si>
  <si>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</si>
  <si>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</si>
  <si>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</si>
  <si>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</si>
  <si>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</si>
  <si>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</si>
  <si>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</si>
  <si>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</si>
  <si>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</si>
  <si>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</si>
  <si>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</si>
  <si>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</si>
  <si>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</si>
  <si>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</si>
  <si>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</si>
  <si>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</si>
  <si>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</si>
  <si>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</si>
  <si>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</si>
  <si>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</si>
  <si>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</si>
  <si>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</si>
  <si>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</si>
  <si>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</si>
  <si>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</si>
  <si>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</si>
  <si>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</si>
  <si>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</si>
  <si>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</si>
  <si>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</si>
  <si>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</si>
  <si>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</si>
  <si>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</si>
  <si>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</si>
  <si>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</si>
  <si>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</si>
  <si>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</si>
  <si>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</si>
  <si>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</si>
  <si>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</si>
  <si>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</si>
  <si>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</si>
  <si>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</si>
  <si>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</si>
  <si>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</si>
  <si>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</si>
  <si>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</si>
  <si>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</si>
  <si>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</si>
  <si>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</si>
  <si>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</si>
  <si>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</si>
  <si>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</si>
  <si>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</si>
  <si>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</si>
  <si>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</si>
  <si>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</si>
  <si>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</si>
  <si>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</si>
  <si>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</si>
  <si>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</si>
  <si>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</si>
  <si>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</si>
  <si>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</si>
  <si>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</si>
  <si>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</si>
  <si>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</si>
  <si>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</si>
  <si>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</si>
  <si>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</si>
  <si>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</si>
  <si>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</si>
  <si>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</si>
  <si>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</si>
  <si>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</si>
  <si>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</si>
  <si>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</si>
  <si>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</si>
  <si>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</si>
  <si>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</si>
  <si>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</si>
  <si>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</si>
  <si>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</si>
  <si>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</si>
  <si>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</si>
  <si>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</si>
  <si>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</si>
  <si>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</si>
  <si>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</si>
  <si>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</si>
  <si>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</si>
  <si>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</si>
  <si>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</si>
  <si>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</si>
  <si>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</si>
  <si>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</si>
  <si>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</si>
  <si>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</si>
  <si>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</si>
  <si>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</si>
  <si>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</si>
  <si>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</si>
  <si>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</si>
  <si>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</si>
  <si>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</si>
  <si>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</si>
  <si>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</si>
  <si>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</si>
  <si>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</si>
  <si>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</si>
  <si>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</si>
  <si>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</si>
  <si>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</si>
  <si>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</si>
  <si>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</si>
  <si>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</si>
  <si>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</si>
  <si>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</si>
  <si>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</si>
  <si>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</si>
  <si>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</si>
  <si>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</si>
  <si>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</si>
  <si>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</si>
  <si>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</si>
  <si>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</si>
  <si>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</si>
  <si>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</si>
  <si>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</si>
  <si>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</si>
  <si>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</si>
  <si>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</si>
  <si>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</si>
  <si>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</si>
  <si>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</si>
  <si>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</si>
  <si>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</si>
  <si>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</si>
  <si>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</si>
  <si>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</si>
  <si>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</si>
  <si>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</si>
  <si>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</si>
  <si>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</si>
  <si>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</si>
  <si>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</si>
  <si>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</si>
  <si>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</si>
  <si>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</si>
  <si>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</si>
  <si>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</si>
  <si>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</si>
  <si>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</si>
  <si>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</si>
  <si>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</si>
  <si>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</si>
  <si>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</si>
  <si>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</si>
  <si>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</si>
  <si>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</si>
  <si>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</si>
  <si>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</si>
  <si>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</si>
  <si>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</si>
  <si>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</si>
  <si>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</si>
  <si>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</si>
  <si>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</si>
  <si>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</si>
  <si>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</si>
  <si>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</si>
  <si>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</si>
  <si>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</si>
  <si>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</si>
  <si>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</si>
  <si>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</si>
  <si>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</si>
  <si>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</si>
  <si>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</si>
  <si>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</si>
  <si>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</si>
  <si>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</si>
  <si>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</si>
  <si>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</si>
  <si>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</si>
  <si>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</si>
  <si>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</si>
  <si>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</si>
  <si>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</si>
  <si>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</si>
  <si>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</si>
  <si>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</si>
  <si>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</si>
  <si>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</si>
  <si>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</si>
  <si>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</si>
  <si>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</si>
  <si>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</si>
  <si>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</si>
  <si>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</si>
  <si>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</si>
  <si>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</si>
  <si>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</si>
  <si>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</si>
  <si>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</si>
  <si>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</si>
  <si>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</si>
  <si>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</si>
  <si>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</si>
  <si>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</si>
  <si>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</si>
  <si>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</si>
  <si>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</si>
  <si>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</si>
  <si>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</si>
  <si>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</si>
  <si>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</si>
  <si>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</si>
  <si>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</si>
  <si>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</si>
  <si>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</si>
  <si>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</si>
  <si>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</si>
  <si>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</si>
  <si>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</si>
  <si>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</si>
  <si>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</si>
  <si>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</si>
  <si>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</si>
  <si>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</si>
  <si>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</si>
  <si>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</si>
  <si>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</si>
  <si>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</si>
  <si>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</si>
  <si>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</si>
  <si>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</si>
  <si>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</si>
  <si>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</si>
  <si>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</si>
  <si>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</si>
  <si>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</si>
  <si>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</si>
  <si>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</si>
  <si>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</si>
  <si>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</si>
  <si>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</si>
  <si>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</si>
  <si>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</si>
  <si>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</si>
  <si>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</si>
  <si>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</si>
  <si>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</si>
  <si>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</si>
  <si>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</si>
  <si>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</si>
  <si>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</si>
  <si>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</si>
  <si>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</si>
  <si>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</si>
  <si>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</si>
  <si>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</si>
  <si>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</si>
  <si>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</si>
  <si>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</si>
  <si>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</si>
  <si>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</si>
  <si>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</si>
  <si>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</si>
  <si>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</si>
  <si>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</si>
  <si>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</si>
  <si>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</si>
  <si>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</si>
  <si>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</si>
  <si>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</si>
  <si>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</si>
  <si>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</si>
  <si>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</si>
  <si>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</si>
  <si>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</si>
  <si>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</si>
  <si>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</si>
  <si>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</si>
  <si>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</si>
  <si>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</si>
  <si>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</si>
  <si>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</si>
  <si>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</si>
  <si>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</si>
  <si>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</si>
  <si>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</si>
  <si>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</si>
  <si>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</si>
  <si>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</si>
  <si>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</si>
  <si>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</si>
  <si>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</si>
  <si>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</si>
  <si>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</si>
  <si>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</si>
  <si>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</si>
  <si>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</si>
  <si>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</si>
  <si>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</si>
  <si>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</si>
  <si>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</si>
  <si>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</si>
  <si>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</si>
  <si>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</si>
  <si>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</si>
  <si>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</si>
  <si>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</si>
  <si>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</si>
  <si>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</si>
  <si>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</si>
  <si>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</si>
  <si>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</si>
  <si>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</si>
  <si>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</si>
  <si>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</si>
  <si>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</si>
  <si>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</si>
  <si>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</si>
  <si>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</si>
  <si>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</si>
  <si>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</si>
  <si>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</si>
  <si>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</si>
  <si>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</si>
  <si>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</si>
  <si>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</si>
  <si>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</si>
  <si>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</si>
  <si>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</si>
  <si>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</si>
  <si>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</si>
  <si>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</si>
  <si>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</si>
  <si>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</si>
  <si>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</si>
  <si>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</si>
  <si>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</si>
  <si>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</si>
  <si>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</si>
  <si>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</si>
  <si>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</si>
  <si>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</si>
  <si>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</si>
  <si>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</si>
  <si>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</si>
  <si>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</si>
  <si>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</si>
  <si>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</si>
  <si>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</si>
  <si>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</si>
  <si>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</si>
  <si>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</si>
  <si>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</si>
  <si>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</si>
  <si>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</si>
  <si>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</si>
  <si>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</si>
  <si>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</si>
  <si>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</si>
  <si>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</si>
  <si>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</si>
  <si>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</si>
  <si>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</si>
  <si>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</si>
  <si>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</si>
  <si>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</si>
  <si>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</si>
  <si>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</si>
  <si>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</si>
  <si>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</si>
  <si>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</si>
  <si>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</si>
  <si>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</si>
  <si>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</si>
  <si>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</si>
  <si>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</si>
  <si>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</si>
  <si>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</si>
  <si>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</si>
  <si>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</si>
  <si>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</si>
  <si>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</si>
  <si>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</si>
  <si>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</si>
  <si>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</si>
  <si>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</si>
  <si>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</si>
  <si>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</si>
  <si>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</si>
  <si>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</si>
  <si>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</si>
  <si>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</si>
  <si>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</si>
  <si>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</si>
  <si>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</si>
  <si>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</si>
  <si>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</si>
  <si>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</si>
  <si>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</si>
  <si>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</si>
  <si>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</si>
  <si>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</si>
  <si>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</si>
  <si>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</si>
  <si>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</si>
  <si>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</si>
  <si>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</si>
  <si>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</si>
  <si>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</si>
  <si>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</si>
  <si>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</si>
  <si>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</si>
  <si>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</si>
  <si>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</si>
  <si>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</si>
  <si>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</si>
  <si>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</si>
  <si>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</si>
  <si>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</si>
  <si>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</si>
  <si>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</si>
  <si>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</si>
  <si>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</si>
  <si>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</si>
  <si>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</si>
  <si>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</si>
  <si>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</si>
  <si>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</si>
  <si>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</si>
  <si>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</si>
  <si>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</si>
  <si>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</si>
  <si>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</si>
  <si>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</si>
  <si>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</si>
  <si>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</si>
  <si>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</si>
  <si>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</si>
  <si>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</si>
  <si>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</si>
  <si>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</si>
  <si>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</si>
  <si>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</si>
  <si>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</si>
  <si>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</si>
  <si>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</si>
  <si>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</si>
  <si>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</si>
  <si>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</si>
  <si>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</si>
  <si>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</si>
  <si>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</si>
  <si>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</si>
  <si>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</si>
  <si>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</si>
  <si>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</si>
  <si>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</si>
  <si>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</si>
  <si>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</si>
  <si>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</si>
  <si>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</si>
  <si>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</si>
  <si>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</si>
  <si>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</si>
  <si>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</si>
  <si>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</si>
  <si>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</si>
  <si>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</si>
  <si>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</si>
  <si>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</si>
  <si>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</si>
  <si>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</si>
  <si>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</si>
  <si>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</si>
  <si>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</si>
  <si>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</si>
  <si>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</si>
  <si>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</si>
  <si>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</si>
  <si>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</si>
  <si>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</si>
  <si>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</si>
  <si>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</si>
  <si>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</si>
  <si>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</si>
  <si>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</si>
  <si>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</si>
  <si>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</si>
  <si>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</si>
  <si>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</si>
  <si>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</si>
  <si>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</si>
  <si>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</si>
  <si>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</si>
  <si>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</si>
  <si>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</si>
  <si>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</si>
  <si>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</si>
  <si>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</si>
  <si>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</si>
  <si>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</si>
  <si>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</si>
  <si>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</si>
  <si>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</si>
  <si>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</si>
  <si>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</si>
  <si>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</si>
  <si>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</si>
  <si>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</si>
  <si>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</si>
  <si>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</si>
  <si>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</si>
  <si>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</si>
  <si>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</si>
  <si>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</si>
  <si>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</si>
  <si>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</si>
  <si>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</si>
  <si>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</si>
  <si>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</si>
  <si>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</si>
  <si>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</si>
  <si>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</si>
  <si>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</si>
  <si>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</si>
  <si>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</si>
  <si>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</si>
  <si>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</si>
  <si>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</si>
  <si>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</si>
  <si>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</si>
  <si>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</si>
  <si>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</si>
  <si>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</si>
  <si>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</si>
  <si>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</si>
  <si>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</si>
  <si>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</si>
  <si>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</si>
  <si>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</si>
  <si>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</si>
  <si>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</si>
  <si>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</si>
  <si>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</si>
  <si>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</si>
  <si>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</si>
  <si>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</si>
  <si>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</si>
  <si>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</si>
  <si>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</si>
  <si>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</si>
  <si>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</si>
  <si>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</si>
  <si>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</si>
  <si>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</si>
  <si>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</si>
  <si>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</si>
  <si>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</si>
  <si>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</si>
  <si>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</si>
  <si>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</si>
  <si>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</si>
  <si>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</si>
  <si>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</si>
  <si>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</si>
  <si>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</si>
  <si>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</si>
  <si>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</si>
  <si>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</si>
  <si>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</si>
  <si>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</si>
  <si>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</si>
  <si>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</si>
  <si>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</si>
  <si>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</si>
  <si>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</si>
  <si>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</si>
  <si>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</si>
  <si>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</si>
  <si>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</si>
  <si>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</si>
  <si>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</si>
  <si>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</si>
  <si>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</si>
  <si>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</si>
  <si>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</si>
  <si>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</si>
  <si>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</si>
  <si>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</si>
  <si>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</si>
  <si>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</si>
  <si>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</si>
  <si>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</si>
  <si>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</si>
  <si>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</si>
  <si>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</si>
  <si>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</si>
  <si>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</si>
  <si>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</si>
  <si>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</si>
  <si>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</si>
  <si>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</si>
  <si>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</si>
  <si>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</si>
  <si>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</si>
  <si>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</si>
  <si>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</si>
  <si>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</si>
  <si>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</si>
  <si>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</si>
  <si>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</si>
  <si>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</si>
  <si>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</si>
  <si>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</si>
  <si>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</si>
  <si>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</si>
  <si>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</si>
  <si>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</si>
  <si>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</si>
  <si>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</si>
  <si>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</si>
  <si>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</si>
  <si>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</si>
  <si>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</si>
  <si>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</si>
  <si>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</si>
  <si>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</si>
  <si>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</si>
  <si>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</si>
  <si>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</si>
  <si>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</si>
  <si>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</si>
  <si>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</si>
  <si>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</si>
  <si>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</si>
  <si>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</si>
  <si>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</si>
  <si>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</si>
  <si>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</si>
  <si>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</si>
  <si>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</si>
  <si>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</si>
  <si>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</si>
  <si>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</si>
  <si>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</si>
  <si>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</si>
  <si>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</si>
  <si>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</si>
  <si>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</si>
  <si>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</si>
  <si>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</si>
  <si>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</si>
  <si>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</si>
  <si>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</si>
  <si>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</si>
  <si>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</si>
  <si>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</si>
  <si>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</si>
  <si>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</si>
  <si>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</si>
  <si>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</si>
  <si>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</si>
  <si>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</si>
  <si>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</si>
  <si>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</si>
  <si>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</si>
  <si>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</si>
  <si>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</si>
  <si>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</si>
  <si>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</si>
  <si>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</si>
  <si>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</si>
  <si>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</si>
  <si>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</si>
  <si>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</si>
  <si>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</si>
  <si>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</si>
  <si>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</si>
  <si>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</si>
  <si>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</si>
  <si>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</si>
  <si>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</si>
  <si>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</si>
  <si>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</si>
  <si>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</si>
  <si>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</si>
  <si>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</si>
  <si>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</si>
  <si>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</si>
  <si>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</si>
  <si>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</si>
  <si>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</si>
  <si>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</si>
  <si>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</si>
  <si>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</si>
  <si>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</si>
  <si>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</si>
  <si>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</si>
  <si>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</si>
  <si>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</si>
  <si>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</si>
  <si>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</si>
  <si>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</si>
  <si>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</si>
  <si>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</si>
  <si>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</si>
  <si>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</si>
  <si>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</si>
  <si>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</si>
  <si>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</si>
  <si>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</si>
  <si>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</si>
  <si>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</si>
  <si>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</si>
  <si>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</si>
  <si>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</si>
  <si>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</si>
  <si>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</si>
  <si>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</si>
  <si>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</si>
  <si>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</si>
  <si>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</si>
  <si>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</si>
  <si>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</si>
  <si>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</si>
  <si>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</si>
  <si>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</si>
  <si>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</si>
  <si>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</si>
  <si>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</si>
  <si>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</si>
  <si>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</si>
  <si>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</si>
  <si>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</si>
  <si>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</si>
  <si>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</si>
  <si>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</si>
  <si>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</si>
  <si>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</si>
  <si>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</si>
  <si>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</si>
  <si>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</si>
  <si>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</si>
  <si>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</si>
  <si>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</si>
  <si>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</si>
  <si>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</si>
  <si>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</si>
  <si>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</si>
  <si>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</si>
  <si>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</si>
  <si>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</si>
  <si>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</si>
  <si>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</si>
  <si>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</si>
  <si>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</si>
  <si>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</si>
  <si>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</si>
  <si>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</si>
  <si>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</si>
  <si>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</si>
  <si>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</si>
  <si>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</si>
  <si>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</si>
  <si>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</si>
  <si>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</si>
  <si>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</si>
  <si>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</si>
  <si>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</si>
  <si>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</si>
  <si>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</si>
  <si>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</si>
  <si>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</si>
  <si>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</si>
  <si>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</si>
  <si>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</si>
  <si>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</si>
  <si>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</si>
  <si>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</si>
  <si>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</si>
  <si>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</si>
  <si>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</si>
  <si>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</si>
  <si>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</si>
  <si>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</si>
  <si>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</si>
  <si>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</si>
  <si>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</si>
  <si>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</si>
  <si>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</si>
  <si>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</si>
  <si>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</si>
  <si>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</si>
  <si>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</si>
  <si>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</si>
  <si>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</si>
  <si>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</si>
  <si>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</si>
  <si>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</si>
  <si>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</si>
  <si>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</si>
  <si>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</si>
  <si>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</si>
  <si>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</si>
  <si>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</si>
  <si>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</si>
  <si>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</si>
  <si>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</si>
  <si>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</si>
  <si>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</si>
  <si>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</si>
  <si>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</si>
  <si>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</si>
  <si>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</si>
  <si>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</si>
  <si>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</si>
  <si>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</si>
  <si>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</si>
  <si>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</si>
  <si>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</si>
  <si>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</si>
  <si>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</si>
  <si>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</si>
  <si>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</si>
  <si>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</si>
  <si>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</si>
  <si>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</si>
  <si>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</si>
  <si>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</si>
  <si>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</si>
  <si>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</si>
  <si>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</si>
  <si>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</si>
  <si>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</si>
  <si>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</si>
  <si>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</si>
  <si>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</si>
  <si>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</si>
  <si>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</si>
  <si>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</si>
  <si>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</si>
  <si>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</si>
  <si>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</si>
  <si>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</si>
  <si>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</si>
  <si>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</si>
  <si>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</si>
  <si>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</si>
  <si>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</si>
  <si>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</si>
  <si>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</si>
  <si>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</si>
  <si>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</si>
  <si>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</si>
  <si>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</si>
  <si>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</si>
  <si>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</si>
  <si>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</si>
  <si>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</si>
  <si>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</si>
  <si>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</si>
  <si>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</si>
  <si>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</si>
  <si>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</si>
  <si>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</si>
  <si>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</si>
  <si>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</si>
  <si>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</si>
  <si>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</si>
  <si>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</si>
  <si>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</si>
  <si>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</si>
  <si>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</si>
  <si>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</si>
  <si>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</si>
  <si>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</si>
  <si>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</si>
  <si>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</si>
  <si>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</si>
  <si>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</si>
  <si>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</si>
  <si>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</si>
  <si>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</si>
  <si>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</si>
  <si>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</si>
  <si>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</si>
  <si>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</si>
  <si>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</si>
  <si>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</si>
  <si>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</si>
  <si>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</si>
  <si>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</si>
  <si>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</si>
  <si>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</si>
  <si>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</si>
  <si>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</si>
  <si>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</si>
  <si>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</si>
  <si>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</si>
  <si>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</si>
  <si>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</si>
  <si>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</si>
  <si>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</si>
  <si>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</si>
  <si>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</si>
  <si>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</si>
  <si>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</si>
  <si>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</si>
  <si>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</si>
  <si>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</si>
  <si>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</si>
  <si>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</si>
  <si>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</si>
  <si>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</si>
  <si>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</si>
  <si>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</si>
  <si>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</si>
  <si>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</si>
  <si>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</si>
  <si>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</si>
  <si>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</si>
  <si>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</si>
  <si>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</si>
  <si>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</si>
  <si>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</si>
  <si>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</si>
  <si>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</si>
  <si>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</si>
  <si>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</si>
  <si>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</si>
  <si>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</si>
  <si>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</si>
  <si>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</si>
  <si>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</si>
  <si>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</si>
  <si>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</si>
  <si>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</si>
  <si>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</si>
  <si>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</si>
  <si>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</si>
  <si>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</si>
  <si>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</si>
  <si>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</si>
  <si>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</si>
  <si>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</si>
  <si>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</si>
  <si>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</si>
  <si>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</si>
  <si>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</si>
  <si>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</si>
  <si>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</si>
  <si>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</si>
  <si>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</si>
  <si>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</si>
  <si>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</si>
  <si>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</si>
  <si>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</si>
  <si>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</si>
  <si>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</si>
  <si>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</si>
  <si>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</si>
  <si>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</si>
  <si>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</si>
  <si>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</si>
  <si>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</si>
  <si>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</si>
  <si>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</si>
  <si>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</si>
  <si>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</si>
  <si>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</si>
  <si>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</si>
  <si>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</si>
  <si>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</si>
  <si>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</si>
  <si>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</si>
  <si>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</si>
  <si>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</si>
  <si>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</si>
  <si>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</si>
  <si>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</si>
  <si>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</si>
  <si>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</si>
  <si>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</si>
  <si>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</si>
  <si>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</si>
  <si>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</si>
  <si>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</si>
  <si>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</si>
  <si>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</si>
  <si>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</si>
  <si>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</si>
  <si>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</si>
  <si>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</si>
  <si>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</si>
  <si>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</si>
  <si>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</si>
  <si>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</si>
  <si>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</si>
  <si>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</si>
  <si>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</si>
  <si>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</si>
  <si>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</si>
  <si>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</si>
  <si>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</si>
  <si>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</si>
  <si>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</si>
  <si>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</si>
  <si>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</si>
  <si>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</si>
  <si>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</si>
  <si>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</si>
  <si>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</si>
  <si>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</si>
  <si>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</si>
  <si>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</si>
  <si>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</si>
  <si>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</si>
  <si>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</si>
  <si>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</si>
  <si>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</si>
  <si>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</si>
  <si>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</si>
  <si>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</si>
  <si>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</si>
  <si>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</si>
  <si>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</si>
  <si>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</si>
  <si>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</si>
  <si>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</si>
  <si>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</si>
  <si>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</si>
  <si>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</si>
  <si>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</si>
  <si>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</si>
  <si>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</si>
  <si>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</si>
  <si>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</si>
  <si>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</si>
  <si>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</si>
  <si>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</si>
  <si>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</si>
  <si>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</si>
  <si>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</si>
  <si>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</si>
  <si>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</si>
  <si>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</si>
  <si>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</si>
  <si>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</si>
  <si>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</si>
  <si>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</si>
  <si>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</si>
  <si>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</si>
  <si>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</si>
  <si>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</si>
  <si>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</si>
  <si>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</si>
  <si>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</si>
  <si>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</si>
  <si>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</si>
  <si>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</si>
  <si>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</si>
  <si>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</si>
  <si>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</si>
  <si>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</si>
  <si>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</si>
  <si>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</si>
  <si>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</si>
  <si>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</si>
  <si>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</si>
  <si>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</si>
  <si>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</si>
  <si>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</si>
  <si>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</si>
  <si>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</si>
  <si>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</si>
  <si>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</si>
  <si>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</si>
  <si>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</si>
  <si>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</si>
  <si>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</si>
  <si>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</si>
  <si>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</si>
  <si>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</si>
  <si>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</si>
  <si>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</si>
  <si>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</si>
  <si>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</si>
  <si>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</si>
  <si>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</si>
  <si>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</si>
  <si>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</si>
  <si>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</si>
  <si>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</si>
  <si>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</si>
  <si>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</si>
  <si>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</si>
  <si>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</si>
  <si>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</si>
  <si>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</si>
  <si>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</si>
  <si>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</si>
  <si>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</si>
  <si>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</si>
  <si>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</si>
  <si>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</si>
  <si>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</si>
  <si>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</si>
  <si>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</si>
  <si>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</si>
  <si>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</si>
  <si>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</si>
  <si>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</si>
  <si>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</si>
  <si>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</si>
  <si>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</si>
  <si>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</si>
  <si>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</si>
  <si>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</si>
  <si>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</si>
  <si>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</si>
  <si>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</si>
  <si>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</si>
  <si>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</si>
  <si>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</si>
  <si>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</si>
  <si>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</si>
  <si>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</si>
  <si>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</si>
  <si>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</si>
  <si>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</si>
  <si>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</si>
  <si>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</si>
  <si>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</si>
  <si>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</si>
  <si>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</si>
  <si>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</si>
  <si>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</si>
  <si>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</si>
  <si>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</si>
  <si>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</si>
  <si>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</si>
  <si>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</si>
  <si>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</si>
  <si>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</si>
  <si>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</si>
  <si>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</si>
  <si>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</si>
  <si>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</si>
  <si>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</si>
  <si>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</si>
  <si>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</si>
  <si>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</si>
  <si>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</si>
  <si>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</si>
  <si>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</si>
  <si>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</si>
  <si>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</si>
  <si>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</si>
  <si>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</si>
  <si>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</si>
  <si>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</si>
  <si>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</si>
  <si>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</si>
  <si>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</si>
  <si>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</si>
  <si>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</si>
  <si>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</si>
  <si>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</si>
  <si>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</si>
  <si>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</si>
  <si>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</si>
  <si>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</si>
  <si>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</si>
  <si>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</si>
  <si>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</si>
  <si>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</si>
  <si>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</si>
  <si>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</si>
  <si>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</si>
  <si>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</si>
  <si>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</si>
  <si>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</si>
  <si>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</si>
  <si>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</si>
  <si>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</si>
  <si>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</si>
  <si>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</si>
  <si>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</si>
  <si>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</si>
  <si>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</si>
  <si>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</si>
  <si>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</si>
  <si>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</si>
  <si>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</si>
  <si>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</si>
  <si>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</si>
  <si>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</si>
  <si>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</si>
  <si>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</si>
  <si>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</si>
  <si>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</si>
  <si>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</si>
  <si>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</si>
  <si>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</si>
  <si>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</si>
  <si>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</si>
  <si>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</si>
  <si>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</si>
  <si>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</si>
  <si>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</si>
  <si>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</si>
  <si>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</si>
  <si>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</si>
  <si>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</si>
  <si>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</si>
  <si>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</si>
  <si>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</si>
  <si>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</si>
  <si>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</si>
  <si>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</si>
  <si>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</si>
  <si>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</si>
  <si>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</si>
  <si>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</si>
  <si>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</si>
  <si>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</si>
  <si>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</si>
  <si>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</si>
  <si>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</si>
  <si>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</si>
  <si>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</si>
  <si>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</si>
  <si>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</si>
  <si>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</si>
  <si>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</si>
  <si>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</si>
  <si>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</si>
  <si>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</si>
  <si>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</si>
  <si>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</si>
  <si>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</si>
  <si>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</si>
  <si>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</si>
  <si>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</si>
  <si>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</si>
  <si>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</si>
  <si>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</si>
  <si>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</si>
  <si>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</si>
  <si>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</si>
  <si>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</si>
  <si>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</si>
  <si>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</si>
  <si>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</si>
  <si>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</si>
  <si>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</si>
  <si>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</si>
  <si>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</si>
  <si>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</si>
  <si>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</si>
  <si>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</si>
  <si>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</si>
  <si>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</si>
  <si>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</si>
  <si>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</si>
  <si>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</si>
  <si>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</si>
  <si>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</si>
  <si>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</si>
  <si>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</si>
  <si>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</si>
  <si>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</si>
  <si>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</si>
  <si>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</si>
  <si>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</si>
  <si>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</si>
  <si>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</si>
  <si>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</si>
  <si>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</si>
  <si>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</si>
  <si>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</si>
  <si>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</si>
  <si>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</si>
  <si>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</si>
  <si>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</si>
  <si>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</si>
  <si>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</si>
  <si>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</si>
  <si>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</si>
  <si>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</si>
  <si>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</si>
  <si>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</si>
  <si>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</si>
  <si>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</si>
  <si>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</si>
  <si>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</si>
  <si>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</si>
  <si>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</si>
  <si>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</si>
  <si>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</si>
  <si>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</si>
  <si>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</si>
  <si>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</si>
  <si>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</si>
  <si>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</si>
  <si>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</si>
  <si>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</si>
  <si>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</si>
  <si>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</si>
  <si>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</si>
  <si>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</si>
  <si>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</si>
  <si>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</si>
  <si>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</si>
  <si>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</si>
  <si>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</si>
  <si>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</si>
  <si>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</si>
  <si>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</si>
  <si>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</si>
  <si>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</si>
  <si>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</si>
  <si>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</si>
  <si>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</si>
  <si>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</si>
  <si>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</si>
  <si>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</si>
  <si>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</si>
  <si>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</si>
  <si>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</si>
  <si>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</si>
  <si>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</si>
  <si>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</si>
  <si>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</si>
  <si>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</si>
  <si>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</si>
  <si>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</si>
  <si>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</si>
  <si>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</si>
  <si>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</si>
  <si>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</si>
  <si>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</si>
  <si>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</si>
  <si>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</si>
  <si>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</si>
  <si>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</si>
  <si>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</si>
  <si>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</si>
  <si>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</si>
  <si>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</si>
  <si>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</si>
  <si>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</si>
  <si>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</si>
  <si>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</si>
  <si>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</si>
  <si>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</si>
  <si>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</si>
  <si>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</si>
  <si>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</si>
  <si>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</si>
  <si>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</si>
  <si>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</si>
  <si>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</si>
  <si>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</si>
  <si>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</si>
  <si>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</si>
  <si>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</si>
  <si>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</si>
  <si>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</si>
  <si>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</si>
  <si>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</si>
  <si>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</si>
  <si>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</si>
  <si>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</si>
  <si>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</si>
  <si>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</si>
  <si>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</si>
  <si>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</si>
  <si>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</si>
  <si>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</si>
  <si>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</si>
  <si>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</si>
  <si>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</si>
  <si>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</si>
  <si>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</si>
  <si>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</si>
  <si>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</si>
  <si>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</si>
  <si>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</si>
  <si>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</si>
  <si>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</si>
  <si>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</si>
  <si>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</si>
  <si>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</si>
  <si>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</si>
  <si>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</si>
  <si>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</si>
  <si>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</si>
  <si>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</si>
  <si>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</si>
  <si>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</si>
  <si>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</si>
  <si>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</si>
  <si>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</si>
  <si>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</si>
  <si>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</si>
  <si>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</si>
  <si>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</si>
  <si>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</si>
  <si>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</si>
  <si>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</si>
  <si>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</si>
  <si>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</si>
  <si>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</si>
  <si>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</si>
  <si>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</si>
  <si>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</si>
  <si>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</si>
  <si>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</si>
  <si>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</si>
  <si>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</si>
  <si>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</si>
  <si>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</si>
  <si>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</si>
  <si>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</si>
  <si>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</si>
  <si>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</si>
  <si>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</si>
  <si>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</si>
  <si>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</si>
  <si>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</si>
  <si>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</si>
  <si>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</si>
  <si>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</si>
  <si>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</si>
  <si>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</si>
  <si>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</si>
  <si>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</si>
  <si>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</si>
  <si>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</si>
  <si>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</si>
  <si>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</si>
  <si>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</si>
  <si>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</si>
  <si>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</si>
  <si>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</si>
  <si>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</si>
  <si>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</si>
  <si>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</si>
  <si>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</si>
  <si>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</si>
  <si>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</si>
  <si>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</si>
  <si>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</si>
  <si>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</si>
  <si>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</si>
  <si>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</si>
  <si>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</si>
  <si>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</si>
  <si>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</si>
  <si>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</si>
  <si>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</si>
  <si>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</si>
  <si>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</si>
  <si>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</si>
  <si>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</si>
  <si>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</si>
  <si>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</si>
  <si>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</si>
  <si>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</si>
  <si>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</si>
  <si>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</si>
  <si>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</si>
  <si>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</si>
  <si>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</si>
  <si>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</si>
  <si>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</si>
  <si>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</si>
  <si>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</si>
  <si>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</si>
  <si>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</si>
  <si>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</si>
  <si>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</si>
  <si>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</si>
  <si>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</si>
  <si>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</si>
  <si>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</si>
  <si>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</si>
  <si>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</si>
  <si>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</si>
  <si>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</si>
  <si>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</si>
  <si>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</si>
  <si>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</si>
  <si>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</si>
  <si>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</si>
  <si>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</si>
  <si>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</si>
  <si>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</si>
  <si>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</si>
  <si>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</si>
  <si>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</si>
  <si>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</si>
  <si>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</si>
  <si>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</si>
  <si>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</si>
  <si>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</si>
  <si>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</si>
  <si>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</si>
  <si>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</si>
  <si>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</si>
  <si>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</si>
  <si>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</si>
  <si>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</si>
  <si>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</si>
  <si>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</si>
  <si>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</si>
  <si>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</si>
  <si>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</si>
  <si>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</si>
  <si>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</si>
  <si>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</si>
  <si>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</si>
  <si>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</si>
  <si>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</si>
  <si>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</si>
  <si>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</si>
  <si>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</si>
  <si>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</si>
  <si>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</si>
  <si>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</si>
  <si>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</si>
  <si>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</si>
  <si>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</si>
  <si>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</si>
  <si>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</si>
  <si>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</si>
  <si>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</si>
  <si>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</si>
  <si>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</si>
  <si>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</si>
  <si>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</si>
  <si>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</si>
  <si>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</si>
  <si>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</si>
  <si>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</si>
  <si>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</si>
  <si>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</si>
  <si>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</si>
  <si>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</si>
  <si>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</si>
  <si>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</si>
  <si>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</si>
  <si>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</si>
  <si>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</si>
  <si>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</si>
  <si>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</si>
  <si>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</si>
  <si>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</si>
  <si>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</si>
  <si>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</si>
  <si>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</si>
  <si>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</si>
  <si>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</si>
  <si>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</si>
  <si>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</si>
  <si>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</si>
  <si>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</si>
  <si>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</si>
  <si>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</si>
  <si>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</si>
  <si>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</si>
  <si>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</si>
  <si>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</si>
  <si>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</si>
  <si>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</si>
  <si>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</si>
  <si>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</si>
  <si>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</si>
  <si>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</si>
  <si>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</si>
  <si>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</si>
  <si>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</si>
  <si>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</si>
  <si>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</si>
  <si>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</si>
  <si>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</si>
  <si>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</si>
  <si>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</si>
  <si>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</si>
  <si>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</si>
  <si>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</si>
  <si>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</si>
  <si>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</si>
  <si>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</si>
  <si>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</si>
  <si>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</si>
  <si>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</si>
  <si>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</si>
  <si>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</si>
  <si>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</si>
  <si>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</si>
  <si>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</si>
  <si>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</si>
  <si>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</si>
  <si>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</si>
  <si>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</si>
  <si>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</si>
  <si>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</si>
  <si>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</si>
  <si>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</si>
  <si>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</si>
  <si>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</si>
  <si>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</si>
  <si>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</si>
  <si>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</si>
  <si>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</si>
  <si>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</si>
  <si>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</si>
  <si>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</si>
  <si>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</si>
  <si>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</si>
  <si>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</si>
  <si>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</si>
  <si>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</si>
  <si>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</si>
  <si>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</si>
  <si>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</si>
  <si>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</si>
  <si>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</si>
  <si>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</si>
  <si>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</si>
  <si>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</si>
  <si>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</si>
  <si>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</si>
  <si>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</si>
  <si>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</si>
  <si>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</si>
  <si>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</si>
  <si>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</si>
  <si>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</si>
  <si>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</si>
  <si>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</si>
  <si>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</si>
  <si>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</si>
  <si>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</si>
  <si>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</si>
  <si>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</si>
  <si>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</si>
  <si>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</si>
  <si>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</si>
  <si>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</si>
  <si>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</si>
  <si>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</si>
  <si>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</si>
  <si>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</si>
  <si>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</si>
  <si>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</si>
  <si>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</si>
  <si>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</si>
  <si>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</si>
  <si>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</si>
  <si>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</si>
  <si>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</si>
  <si>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</si>
  <si>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</si>
  <si>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</si>
  <si>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</si>
  <si>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</si>
  <si>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</si>
  <si>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</si>
  <si>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</si>
  <si>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</si>
  <si>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</si>
  <si>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</si>
  <si>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</si>
  <si>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</si>
  <si>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</si>
  <si>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</si>
  <si>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</si>
  <si>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</si>
  <si>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</si>
  <si>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</si>
  <si>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</si>
  <si>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</si>
  <si>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</si>
  <si>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</si>
  <si>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</si>
  <si>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</si>
  <si>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</si>
  <si>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</si>
  <si>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</si>
  <si>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</si>
  <si>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</si>
  <si>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</si>
  <si>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</si>
  <si>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</si>
  <si>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</si>
  <si>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</si>
  <si>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</si>
  <si>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</si>
  <si>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</si>
  <si>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</si>
  <si>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</si>
  <si>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</si>
  <si>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</si>
  <si>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</si>
  <si>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</si>
  <si>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</si>
  <si>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</si>
  <si>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</si>
  <si>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</si>
  <si>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</si>
  <si>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</si>
  <si>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</si>
  <si>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</si>
  <si>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</si>
  <si>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</si>
  <si>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</si>
  <si>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</si>
  <si>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</si>
  <si>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</si>
  <si>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</si>
  <si>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</si>
  <si>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</si>
  <si>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</si>
  <si>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</si>
  <si>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</si>
  <si>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</si>
  <si>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</si>
  <si>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</si>
  <si>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</si>
  <si>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</si>
  <si>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</si>
  <si>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</si>
  <si>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</si>
  <si>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</si>
  <si>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</si>
  <si>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</si>
  <si>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</si>
  <si>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</si>
  <si>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</si>
  <si>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</si>
  <si>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</si>
  <si>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</si>
  <si>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</si>
  <si>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</si>
  <si>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</si>
  <si>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</si>
  <si>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</si>
  <si>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</si>
  <si>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</si>
  <si>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</si>
  <si>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</si>
  <si>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</si>
  <si>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</si>
  <si>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</si>
  <si>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</si>
  <si>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</si>
  <si>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</si>
  <si>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</si>
  <si>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</si>
  <si>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</si>
  <si>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</si>
  <si>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</si>
  <si>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</si>
  <si>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</si>
  <si>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</si>
  <si>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</si>
  <si>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</si>
  <si>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</si>
  <si>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</si>
  <si>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</si>
  <si>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</si>
  <si>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</si>
  <si>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</si>
  <si>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</si>
  <si>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</si>
  <si>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</si>
  <si>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</si>
  <si>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</si>
  <si>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</si>
  <si>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</si>
  <si>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</si>
  <si>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</si>
  <si>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</si>
  <si>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</si>
  <si>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</si>
  <si>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</si>
  <si>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</si>
  <si>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</si>
  <si>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</si>
  <si>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</si>
  <si>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</si>
  <si>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</si>
  <si>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</si>
  <si>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</si>
  <si>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</si>
  <si>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</si>
  <si>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</si>
  <si>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</si>
  <si>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</si>
  <si>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</si>
  <si>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</si>
  <si>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</si>
  <si>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</si>
  <si>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</si>
  <si>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</si>
  <si>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</si>
  <si>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</si>
  <si>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</si>
  <si>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</si>
  <si>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</si>
  <si>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</si>
  <si>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</si>
  <si>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</si>
  <si>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</si>
  <si>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</si>
  <si>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</si>
  <si>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</si>
  <si>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</si>
  <si>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</si>
  <si>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</si>
  <si>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</si>
  <si>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</si>
  <si>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</si>
  <si>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</si>
  <si>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</si>
  <si>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</si>
  <si>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</si>
  <si>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</si>
  <si>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</si>
  <si>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</si>
  <si>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</si>
  <si>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</si>
  <si>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</si>
  <si>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</si>
  <si>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</si>
  <si>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</si>
  <si>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</si>
  <si>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</si>
  <si>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</si>
  <si>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</si>
  <si>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</si>
  <si>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</si>
  <si>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</si>
  <si>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</si>
  <si>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</si>
  <si>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</si>
  <si>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</si>
  <si>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</si>
  <si>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</si>
  <si>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</si>
  <si>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</si>
  <si>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</si>
  <si>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</si>
  <si>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</si>
  <si>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</si>
  <si>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</si>
  <si>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</si>
  <si>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</si>
  <si>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</si>
  <si>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</si>
  <si>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</si>
  <si>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</si>
  <si>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</si>
  <si>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</si>
  <si>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</si>
  <si>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</si>
  <si>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</si>
  <si>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</si>
  <si>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</si>
  <si>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</si>
  <si>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</si>
  <si>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</si>
  <si>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</si>
  <si>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</si>
  <si>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</si>
  <si>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</si>
  <si>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</si>
  <si>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</si>
  <si>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</si>
  <si>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</si>
  <si>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</si>
  <si>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</si>
  <si>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</si>
  <si>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</si>
  <si>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</si>
  <si>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</si>
  <si>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</si>
  <si>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</si>
  <si>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</si>
  <si>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</si>
  <si>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</si>
  <si>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</si>
  <si>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</si>
  <si>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</si>
  <si>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</si>
  <si>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</si>
  <si>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</si>
  <si>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</si>
  <si>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</si>
  <si>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</si>
  <si>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</si>
  <si>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</si>
  <si>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</si>
  <si>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</si>
  <si>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</si>
  <si>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</si>
  <si>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</si>
  <si>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</si>
  <si>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</si>
  <si>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</si>
  <si>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</si>
  <si>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</si>
  <si>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</si>
  <si>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</si>
  <si>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</si>
  <si>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</si>
  <si>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</si>
  <si>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</si>
  <si>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</si>
  <si>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</si>
  <si>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</si>
  <si>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</si>
  <si>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</si>
  <si>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</si>
  <si>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</si>
  <si>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</si>
  <si>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</si>
  <si>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</si>
  <si>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</si>
  <si>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</si>
  <si>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</si>
  <si>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</si>
  <si>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</si>
  <si>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</si>
  <si>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</si>
  <si>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</si>
  <si>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</si>
  <si>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</si>
  <si>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</si>
  <si>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</si>
  <si>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</si>
  <si>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</si>
  <si>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</si>
  <si>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</si>
  <si>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</si>
  <si>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</si>
  <si>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</si>
  <si>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</si>
  <si>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</si>
  <si>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</si>
  <si>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</si>
  <si>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</si>
  <si>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</si>
  <si>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</si>
  <si>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</si>
  <si>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</si>
  <si>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</si>
  <si>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</si>
  <si>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</si>
  <si>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</si>
  <si>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</si>
  <si>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</si>
  <si>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</si>
  <si>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</si>
  <si>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</si>
  <si>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</si>
  <si>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</si>
  <si>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</si>
  <si>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</si>
  <si>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</si>
  <si>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</si>
  <si>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</si>
  <si>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</si>
  <si>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</si>
  <si>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</si>
  <si>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</si>
  <si>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</si>
  <si>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</si>
  <si>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</si>
  <si>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</si>
  <si>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</si>
  <si>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</si>
  <si>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</si>
  <si>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</si>
  <si>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</si>
  <si>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</si>
  <si>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</si>
  <si>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</si>
  <si>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</si>
  <si>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</si>
  <si>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</si>
  <si>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</si>
  <si>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</si>
  <si>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</si>
  <si>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</si>
  <si>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</si>
  <si>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</si>
  <si>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</si>
  <si>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</si>
  <si>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</si>
  <si>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</si>
  <si>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</si>
  <si>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</si>
  <si>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</si>
  <si>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</si>
  <si>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</si>
  <si>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</si>
  <si>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</si>
  <si>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</si>
  <si>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</si>
  <si>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</si>
  <si>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</si>
  <si>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</si>
  <si>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</si>
  <si>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</si>
  <si>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</si>
  <si>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</si>
  <si>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</si>
  <si>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</si>
  <si>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</si>
  <si>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</si>
  <si>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</si>
  <si>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</si>
  <si>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</si>
  <si>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</si>
  <si>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</si>
  <si>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</si>
  <si>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</si>
  <si>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</si>
  <si>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</si>
  <si>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</si>
  <si>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</si>
  <si>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</si>
  <si>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</si>
  <si>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</si>
  <si>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</si>
  <si>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</si>
  <si>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</si>
  <si>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</si>
  <si>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</si>
  <si>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</si>
  <si>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</si>
  <si>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</si>
  <si>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</si>
  <si>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</si>
  <si>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</si>
  <si>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</si>
  <si>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</si>
  <si>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</si>
  <si>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</si>
  <si>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</si>
  <si>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</si>
  <si>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</si>
  <si>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</si>
  <si>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</si>
  <si>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</si>
  <si>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</si>
  <si>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</si>
  <si>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</si>
  <si>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</si>
  <si>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</si>
  <si>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</si>
  <si>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</si>
  <si>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</si>
  <si>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</si>
  <si>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</si>
  <si>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</si>
  <si>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</si>
  <si>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</si>
  <si>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</si>
  <si>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</si>
  <si>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</si>
  <si>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</si>
  <si>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</si>
  <si>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</si>
  <si>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</si>
  <si>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</si>
  <si>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</si>
  <si>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</si>
  <si>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</si>
  <si>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</si>
  <si>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</si>
  <si>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</si>
  <si>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</si>
  <si>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</si>
  <si>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</si>
  <si>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</si>
  <si>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</si>
  <si>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</si>
  <si>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</si>
  <si>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</si>
  <si>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</si>
  <si>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</si>
  <si>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</si>
  <si>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</si>
  <si>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</si>
  <si>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</si>
  <si>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</si>
  <si>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</si>
  <si>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</si>
  <si>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</si>
  <si>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</si>
  <si>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</si>
  <si>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</si>
  <si>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</si>
  <si>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</si>
  <si>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</si>
  <si>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</si>
  <si>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</si>
  <si>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</si>
  <si>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</si>
  <si>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</si>
  <si>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</si>
  <si>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</si>
  <si>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</si>
  <si>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</si>
  <si>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</si>
  <si>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</si>
  <si>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</si>
  <si>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</si>
  <si>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</si>
  <si>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</si>
  <si>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</si>
  <si>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</si>
  <si>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</si>
  <si>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</si>
  <si>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</si>
  <si>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</si>
  <si>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</si>
  <si>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</si>
  <si>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</si>
  <si>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</si>
  <si>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</si>
  <si>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</si>
  <si>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</si>
  <si>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</si>
  <si>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</si>
  <si>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</si>
  <si>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</si>
  <si>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</si>
  <si>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</si>
  <si>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</si>
  <si>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</si>
  <si>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</si>
  <si>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</si>
  <si>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</si>
  <si>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</si>
  <si>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</si>
  <si>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</si>
  <si>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</si>
  <si>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</si>
  <si>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</si>
  <si>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</si>
  <si>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</si>
  <si>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</si>
  <si>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</si>
  <si>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</si>
  <si>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</si>
  <si>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</si>
  <si>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</si>
  <si>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</si>
  <si>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</si>
  <si>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</si>
  <si>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</si>
  <si>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</si>
  <si>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</si>
  <si>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</si>
  <si>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</si>
  <si>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</si>
  <si>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</si>
  <si>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</si>
  <si>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</si>
  <si>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</si>
  <si>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</si>
  <si>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</si>
  <si>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</si>
  <si>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</si>
  <si>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</si>
  <si>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</si>
  <si>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</si>
  <si>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</si>
  <si>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</si>
  <si>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</si>
  <si>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</si>
  <si>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</si>
  <si>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</si>
  <si>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</si>
  <si>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</si>
  <si>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</si>
  <si>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</si>
  <si>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</si>
  <si>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</si>
  <si>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</si>
  <si>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</si>
  <si>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</si>
  <si>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</si>
  <si>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</si>
  <si>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</si>
  <si>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</si>
  <si>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</si>
  <si>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</si>
  <si>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</si>
  <si>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</si>
  <si>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</si>
  <si>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</si>
  <si>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</si>
  <si>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</si>
  <si>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</si>
  <si>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</si>
  <si>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</si>
  <si>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</si>
  <si>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</si>
  <si>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</si>
  <si>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</si>
  <si>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</si>
  <si>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</si>
  <si>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</si>
  <si>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</si>
  <si>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</si>
  <si>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</si>
  <si>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</si>
  <si>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</si>
  <si>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</si>
  <si>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</si>
  <si>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</si>
  <si>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</si>
  <si>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</si>
  <si>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</si>
  <si>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</si>
  <si>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</si>
  <si>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</si>
  <si>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</si>
  <si>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</si>
  <si>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</si>
  <si>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</si>
  <si>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</si>
  <si>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</si>
  <si>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</si>
  <si>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</si>
  <si>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</si>
  <si>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</si>
  <si>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</si>
  <si>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</si>
  <si>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</si>
  <si>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</si>
  <si>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</si>
  <si>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</si>
  <si>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</si>
  <si>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</si>
  <si>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</si>
  <si>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</si>
  <si>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</si>
  <si>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</si>
  <si>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</si>
  <si>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</si>
  <si>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</si>
  <si>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</si>
  <si>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</si>
  <si>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</si>
  <si>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</si>
  <si>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</si>
  <si>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</si>
  <si>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</si>
  <si>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</si>
  <si>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</si>
  <si>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</si>
  <si>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</si>
  <si>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</si>
  <si>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</si>
  <si>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</si>
  <si>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</si>
  <si>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</si>
  <si>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</si>
  <si>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</si>
  <si>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</si>
  <si>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</si>
  <si>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</si>
  <si>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</si>
  <si>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</si>
  <si>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</si>
  <si>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</si>
  <si>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</si>
  <si>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</si>
  <si>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</si>
  <si>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</si>
  <si>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</si>
  <si>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</si>
  <si>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</si>
  <si>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</si>
  <si>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</si>
  <si>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</si>
  <si>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</si>
  <si>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</si>
  <si>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</si>
  <si>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</si>
  <si>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</si>
  <si>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</si>
  <si>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</si>
  <si>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</si>
  <si>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</si>
  <si>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</si>
  <si>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</si>
  <si>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</si>
  <si>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</si>
  <si>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</si>
  <si>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</si>
  <si>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</si>
  <si>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</si>
  <si>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</si>
  <si>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</si>
  <si>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</si>
  <si>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</si>
  <si>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</si>
  <si>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</si>
  <si>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</si>
  <si>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</si>
  <si>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</si>
  <si>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</si>
  <si>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</si>
  <si>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</si>
  <si>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</si>
  <si>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</si>
  <si>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</si>
  <si>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</si>
  <si>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</si>
  <si>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</si>
  <si>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</si>
  <si>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</si>
  <si>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</si>
  <si>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</si>
  <si>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</si>
  <si>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</si>
  <si>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</si>
  <si>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</si>
  <si>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</si>
  <si>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</si>
  <si>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</si>
  <si>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</si>
  <si>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</si>
  <si>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</si>
  <si>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</si>
  <si>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</si>
  <si>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</si>
  <si>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</si>
  <si>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</si>
  <si>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</si>
  <si>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</si>
  <si>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</si>
  <si>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</si>
  <si>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</si>
  <si>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</si>
  <si>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</si>
  <si>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</si>
  <si>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</si>
  <si>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</si>
  <si>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</si>
  <si>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</si>
  <si>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</si>
  <si>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</si>
  <si>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</si>
  <si>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</si>
  <si>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</si>
  <si>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</si>
  <si>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</si>
  <si>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</si>
  <si>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</si>
  <si>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</si>
  <si>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</si>
  <si>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</si>
  <si>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</si>
  <si>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</si>
  <si>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</si>
  <si>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</si>
  <si>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</si>
  <si>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</si>
  <si>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</si>
  <si>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</si>
  <si>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</si>
  <si>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</si>
  <si>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</si>
  <si>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</si>
  <si>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</si>
  <si>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</si>
  <si>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</si>
  <si>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</si>
  <si>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</si>
  <si>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</si>
  <si>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</si>
  <si>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</si>
  <si>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</si>
  <si>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</si>
  <si>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</si>
  <si>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</si>
  <si>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</si>
  <si>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</si>
  <si>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</si>
  <si>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</si>
  <si>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</si>
  <si>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</si>
  <si>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</si>
  <si>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</si>
  <si>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</si>
  <si>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</si>
  <si>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</si>
  <si>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</si>
  <si>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</si>
  <si>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</si>
  <si>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</si>
  <si>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</si>
  <si>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</si>
  <si>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</si>
  <si>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</si>
  <si>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</si>
  <si>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</si>
  <si>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</si>
  <si>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</si>
  <si>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</si>
  <si>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</si>
  <si>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</si>
  <si>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</si>
  <si>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</si>
  <si>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</si>
  <si>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</si>
  <si>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</si>
  <si>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</si>
  <si>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</si>
  <si>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</si>
  <si>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</si>
  <si>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</si>
  <si>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</si>
  <si>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</si>
  <si>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</si>
  <si>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</si>
  <si>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</si>
  <si>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</si>
  <si>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</si>
  <si>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</si>
  <si>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</si>
  <si>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</si>
  <si>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</si>
  <si>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</si>
  <si>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</si>
  <si>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</si>
  <si>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</si>
  <si>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</si>
  <si>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</si>
  <si>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</si>
  <si>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</si>
  <si>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</si>
  <si>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</si>
  <si>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</si>
  <si>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</si>
  <si>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</si>
  <si>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</si>
  <si>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</si>
  <si>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</si>
  <si>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</si>
  <si>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</si>
  <si>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</si>
  <si>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</si>
  <si>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</si>
  <si>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</si>
  <si>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</si>
  <si>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</si>
  <si>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</si>
  <si>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</si>
  <si>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</si>
  <si>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</si>
  <si>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</si>
  <si>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</si>
  <si>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</si>
  <si>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</si>
  <si>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</si>
  <si>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</si>
  <si>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</si>
  <si>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</si>
  <si>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</si>
  <si>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</si>
  <si>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</si>
  <si>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</si>
  <si>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</si>
  <si>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</si>
  <si>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</si>
  <si>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</si>
  <si>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</si>
  <si>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</si>
  <si>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</si>
  <si>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</si>
  <si>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</si>
  <si>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</si>
  <si>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</si>
  <si>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</si>
  <si>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</si>
  <si>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</si>
  <si>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</si>
  <si>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</si>
  <si>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</si>
  <si>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</si>
  <si>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</si>
  <si>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</si>
  <si>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</si>
  <si>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</si>
  <si>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</si>
  <si>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</si>
  <si>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</si>
  <si>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</si>
  <si>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</si>
  <si>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</si>
  <si>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</si>
  <si>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</si>
  <si>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</si>
  <si>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</si>
  <si>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</si>
  <si>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</si>
  <si>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</si>
  <si>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</si>
  <si>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</si>
  <si>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</si>
  <si>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</si>
  <si>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</si>
  <si>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</si>
  <si>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</si>
  <si>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</si>
  <si>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</si>
  <si>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</si>
  <si>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</si>
  <si>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</si>
  <si>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</si>
  <si>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</si>
  <si>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</si>
  <si>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</si>
  <si>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</si>
  <si>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</si>
  <si>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</si>
  <si>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</si>
  <si>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</si>
  <si>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</si>
  <si>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</si>
  <si>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</si>
  <si>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</si>
  <si>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</si>
  <si>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</si>
  <si>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</si>
  <si>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</si>
  <si>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</si>
  <si>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</si>
  <si>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</si>
  <si>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</si>
  <si>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</si>
  <si>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</si>
  <si>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</si>
  <si>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</si>
  <si>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</si>
  <si>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</si>
  <si>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</si>
  <si>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</si>
  <si>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</si>
  <si>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</si>
  <si>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</si>
  <si>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</si>
  <si>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</si>
  <si>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</si>
  <si>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</si>
  <si>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</si>
  <si>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</si>
  <si>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</si>
  <si>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</si>
  <si>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</si>
  <si>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</si>
  <si>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</si>
  <si>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</si>
  <si>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</si>
  <si>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</si>
  <si>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</si>
  <si>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</si>
  <si>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</si>
  <si>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</si>
  <si>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</si>
  <si>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</si>
  <si>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</si>
  <si>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</si>
  <si>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</si>
  <si>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</si>
  <si>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</si>
  <si>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</si>
  <si>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</si>
  <si>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</si>
  <si>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</si>
  <si>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</si>
  <si>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</si>
  <si>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</si>
  <si>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</si>
  <si>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</si>
  <si>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</si>
  <si>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</si>
  <si>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</si>
  <si>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</si>
  <si>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</si>
  <si>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</si>
  <si>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</si>
  <si>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</si>
  <si>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</si>
  <si>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</si>
  <si>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</si>
  <si>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</si>
  <si>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</si>
  <si>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</si>
  <si>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</si>
  <si>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</si>
  <si>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</si>
  <si>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</si>
  <si>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</si>
  <si>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</si>
  <si>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</si>
  <si>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</si>
  <si>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</si>
  <si>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</si>
  <si>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</si>
  <si>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</si>
  <si>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</si>
  <si>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</si>
  <si>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</si>
  <si>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</si>
  <si>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</si>
  <si>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</si>
  <si>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</si>
  <si>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</si>
  <si>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</si>
  <si>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</si>
  <si>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</si>
  <si>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</si>
  <si>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</si>
  <si>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</si>
  <si>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</si>
  <si>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</si>
  <si>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</si>
  <si>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</si>
  <si>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</si>
  <si>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</si>
  <si>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</si>
  <si>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</si>
  <si>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</si>
  <si>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</si>
  <si>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</si>
  <si>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</si>
  <si>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</si>
  <si>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</si>
  <si>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</si>
  <si>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</si>
  <si>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</si>
  <si>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</si>
  <si>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</si>
  <si>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</si>
  <si>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</si>
  <si>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</si>
  <si>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</si>
  <si>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</si>
  <si>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</si>
  <si>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</si>
  <si>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</si>
  <si>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</si>
  <si>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</si>
  <si>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</si>
  <si>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</si>
  <si>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</si>
  <si>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</si>
  <si>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</si>
  <si>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</si>
  <si>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</si>
  <si>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</si>
  <si>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</si>
  <si>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</si>
  <si>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</si>
  <si>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</si>
  <si>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</si>
  <si>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</si>
  <si>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</si>
  <si>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</si>
  <si>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</si>
  <si>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</si>
  <si>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</si>
  <si>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</si>
  <si>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</si>
  <si>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</si>
  <si>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</si>
  <si>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</si>
  <si>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</si>
  <si>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</si>
  <si>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</si>
  <si>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</si>
  <si>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</si>
  <si>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</si>
  <si>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</si>
  <si>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</si>
  <si>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</si>
  <si>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</si>
  <si>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</si>
  <si>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</si>
  <si>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</si>
  <si>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</si>
  <si>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</si>
  <si>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</si>
  <si>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</si>
  <si>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</si>
  <si>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</si>
  <si>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</si>
  <si>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</si>
  <si>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</si>
  <si>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</si>
  <si>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</si>
  <si>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</si>
  <si>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</si>
  <si>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</si>
  <si>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</si>
  <si>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</si>
  <si>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</si>
  <si>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</si>
  <si>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</si>
  <si>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</si>
  <si>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</si>
  <si>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</si>
  <si>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</si>
  <si>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</si>
  <si>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</si>
  <si>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</si>
  <si>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</si>
  <si>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</si>
  <si>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</si>
  <si>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</si>
  <si>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</si>
  <si>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</si>
  <si>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</si>
  <si>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</si>
  <si>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</si>
  <si>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</si>
  <si>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</si>
  <si>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</si>
  <si>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</si>
  <si>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</si>
  <si>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</si>
  <si>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</si>
  <si>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</si>
  <si>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</si>
  <si>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</si>
  <si>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</si>
  <si>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</si>
  <si>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</si>
  <si>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</si>
  <si>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</si>
  <si>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</si>
  <si>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</si>
  <si>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</si>
  <si>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</si>
  <si>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</si>
  <si>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</si>
  <si>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</si>
  <si>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</si>
  <si>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</si>
  <si>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</si>
  <si>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</si>
  <si>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</si>
  <si>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</si>
  <si>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</si>
  <si>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</si>
  <si>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</si>
  <si>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</si>
  <si>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</si>
  <si>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</si>
  <si>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</si>
  <si>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</si>
  <si>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</si>
  <si>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</si>
  <si>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</si>
  <si>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</si>
  <si>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</si>
  <si>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</si>
  <si>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</si>
  <si>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</si>
  <si>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</si>
  <si>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</si>
  <si>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</si>
  <si>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</si>
  <si>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</si>
  <si>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</si>
  <si>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</si>
  <si>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</si>
  <si>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</si>
  <si>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</si>
  <si>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</si>
  <si>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</si>
  <si>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</si>
  <si>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</si>
  <si>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</si>
  <si>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</si>
  <si>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</si>
  <si>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</si>
  <si>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</si>
  <si>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</si>
  <si>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</si>
  <si>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</si>
  <si>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</si>
  <si>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</si>
  <si>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</si>
  <si>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</si>
  <si>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</si>
  <si>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</si>
  <si>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</si>
  <si>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</si>
  <si>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</si>
  <si>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</si>
  <si>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</si>
  <si>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</si>
  <si>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</si>
  <si>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</si>
  <si>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</si>
  <si>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</si>
  <si>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</si>
  <si>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</si>
  <si>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</si>
  <si>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</si>
  <si>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</si>
  <si>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</si>
  <si>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</si>
  <si>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</si>
  <si>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</si>
  <si>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</si>
  <si>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</si>
  <si>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</si>
  <si>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</si>
  <si>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</si>
  <si>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</si>
  <si>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</si>
  <si>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</si>
  <si>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</si>
  <si>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</si>
  <si>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</si>
  <si>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</si>
  <si>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</si>
  <si>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</si>
  <si>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</si>
  <si>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</si>
  <si>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</si>
  <si>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</si>
  <si>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</si>
  <si>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</si>
  <si>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</si>
  <si>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</si>
  <si>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</si>
  <si>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</si>
  <si>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</si>
  <si>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</si>
  <si>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</si>
  <si>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</si>
  <si>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</si>
  <si>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</si>
  <si>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</si>
  <si>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</si>
  <si>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</si>
  <si>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</si>
  <si>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</si>
  <si>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</si>
  <si>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</si>
  <si>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</si>
  <si>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</si>
  <si>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</si>
  <si>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</si>
  <si>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</si>
  <si>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</si>
  <si>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</si>
  <si>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</si>
  <si>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</si>
  <si>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</si>
  <si>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</si>
  <si>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</si>
  <si>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</si>
  <si>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</si>
  <si>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</si>
  <si>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</si>
  <si>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</si>
  <si>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</si>
  <si>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</si>
  <si>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</si>
  <si>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</si>
  <si>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</si>
  <si>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</si>
  <si>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</si>
  <si>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</si>
  <si>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</si>
  <si>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</si>
  <si>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</si>
  <si>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</si>
  <si>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</si>
  <si>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</si>
  <si>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</si>
  <si>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</si>
  <si>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</si>
  <si>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</si>
  <si>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</si>
  <si>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</si>
  <si>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</si>
  <si>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</si>
  <si>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</si>
  <si>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</si>
  <si>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</si>
  <si>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</si>
  <si>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</si>
  <si>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</si>
  <si>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</si>
  <si>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</si>
  <si>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</si>
  <si>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</si>
  <si>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</si>
  <si>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</si>
  <si>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</si>
  <si>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</si>
  <si>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</si>
  <si>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</si>
  <si>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</si>
  <si>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</si>
  <si>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</si>
  <si>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</si>
  <si>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</si>
  <si>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</si>
  <si>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</si>
  <si>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</si>
  <si>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</si>
  <si>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</si>
  <si>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</si>
  <si>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</si>
  <si>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</si>
  <si>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</si>
  <si>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</si>
  <si>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</si>
  <si>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</si>
  <si>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</si>
  <si>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</si>
  <si>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</si>
  <si>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</si>
  <si>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</si>
  <si>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</si>
  <si>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</si>
  <si>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</si>
  <si>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</si>
  <si>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</si>
  <si>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</si>
  <si>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</si>
  <si>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</si>
  <si>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</si>
  <si>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</si>
  <si>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</si>
  <si>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</si>
  <si>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</si>
  <si>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</si>
  <si>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</si>
  <si>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</si>
  <si>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</si>
  <si>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</si>
  <si>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</si>
  <si>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</si>
  <si>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</si>
  <si>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</si>
  <si>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</si>
  <si>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</si>
  <si>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</si>
  <si>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</si>
  <si>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</si>
  <si>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</si>
  <si>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</si>
  <si>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</si>
  <si>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</si>
  <si>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</si>
  <si>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</si>
  <si>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</si>
  <si>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</si>
  <si>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</si>
  <si>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</si>
  <si>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</si>
  <si>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</si>
  <si>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</si>
  <si>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</si>
  <si>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</si>
  <si>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</si>
  <si>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</si>
  <si>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</si>
  <si>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</si>
  <si>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</si>
  <si>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</si>
  <si>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</si>
  <si>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</si>
  <si>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</si>
  <si>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</si>
  <si>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</si>
  <si>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</si>
  <si>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</si>
  <si>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</si>
  <si>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</si>
  <si>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</si>
  <si>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</si>
  <si>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</si>
  <si>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</si>
  <si>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</si>
  <si>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</si>
  <si>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</si>
  <si>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</si>
  <si>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</si>
  <si>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</si>
  <si>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</si>
  <si>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</si>
  <si>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</si>
  <si>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</si>
  <si>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</si>
  <si>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</si>
  <si>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</si>
  <si>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</si>
  <si>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</si>
  <si>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</si>
  <si>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</si>
  <si>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</si>
  <si>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</si>
  <si>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</si>
  <si>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</si>
  <si>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</si>
  <si>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</si>
  <si>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</si>
  <si>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</si>
  <si>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</si>
  <si>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</si>
  <si>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</si>
  <si>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</si>
  <si>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</si>
  <si>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</si>
  <si>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</si>
  <si>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</si>
  <si>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</si>
  <si>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</si>
  <si>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</si>
  <si>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</si>
  <si>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</si>
  <si>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</si>
  <si>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</si>
  <si>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</si>
  <si>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</si>
  <si>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</si>
  <si>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</si>
  <si>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</si>
  <si>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</si>
  <si>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</si>
  <si>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</si>
  <si>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</si>
  <si>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</si>
  <si>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</si>
  <si>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</si>
  <si>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</si>
  <si>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</si>
  <si>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</si>
  <si>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</si>
  <si>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</si>
  <si>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</si>
  <si>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</si>
  <si>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</si>
  <si>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</si>
  <si>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</si>
  <si>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</si>
  <si>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</si>
  <si>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</si>
  <si>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</si>
  <si>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</si>
  <si>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</si>
  <si>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</si>
  <si>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</si>
  <si>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</si>
  <si>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</si>
  <si>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</si>
  <si>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</si>
  <si>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</si>
  <si>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</si>
  <si>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</si>
  <si>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</si>
  <si>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</si>
  <si>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</si>
  <si>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</si>
  <si>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</si>
  <si>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</si>
  <si>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</si>
  <si>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</si>
  <si>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</si>
  <si>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</si>
  <si>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</si>
  <si>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</si>
  <si>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</si>
  <si>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</si>
  <si>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</si>
  <si>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</si>
  <si>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</si>
  <si>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</si>
  <si>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</si>
  <si>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</si>
  <si>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</si>
  <si>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</si>
  <si>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</si>
  <si>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</si>
  <si>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</si>
  <si>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</si>
  <si>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</si>
  <si>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</si>
  <si>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</si>
  <si>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</si>
  <si>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</si>
  <si>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</si>
  <si>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</si>
  <si>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</si>
  <si>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</si>
  <si>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</si>
  <si>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</si>
  <si>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</si>
  <si>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</si>
  <si>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</si>
  <si>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</si>
  <si>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</si>
  <si>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</si>
  <si>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</si>
  <si>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</si>
  <si>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</si>
  <si>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</si>
  <si>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</si>
  <si>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</si>
  <si>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</si>
  <si>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</si>
  <si>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</si>
  <si>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</si>
  <si>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</si>
  <si>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</si>
  <si>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</si>
  <si>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</si>
  <si>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</si>
  <si>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</si>
  <si>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</si>
  <si>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</si>
  <si>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</si>
  <si>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</si>
  <si>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</si>
  <si>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</si>
  <si>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</si>
  <si>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</si>
  <si>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</si>
  <si>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</si>
  <si>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</si>
  <si>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</si>
  <si>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</si>
  <si>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</si>
  <si>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</si>
  <si>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</si>
  <si>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</si>
  <si>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</si>
  <si>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</si>
  <si>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</si>
  <si>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</si>
  <si>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</si>
  <si>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</si>
  <si>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</si>
  <si>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</si>
  <si>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</si>
  <si>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</si>
  <si>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</si>
  <si>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</si>
  <si>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</si>
  <si>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</si>
  <si>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</si>
  <si>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</si>
  <si>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</si>
  <si>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</si>
  <si>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</si>
  <si>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</si>
  <si>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</si>
  <si>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</si>
  <si>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</si>
  <si>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</si>
  <si>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</si>
  <si>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</si>
  <si>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</si>
  <si>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</si>
  <si>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</si>
  <si>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</si>
  <si>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</si>
  <si>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</si>
  <si>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</si>
  <si>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</si>
  <si>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</si>
  <si>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</si>
  <si>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</si>
  <si>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</si>
  <si>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</si>
  <si>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</si>
  <si>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</si>
  <si>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</si>
  <si>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</si>
  <si>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</si>
  <si>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</si>
  <si>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</si>
  <si>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</si>
  <si>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</si>
  <si>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</si>
  <si>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</si>
  <si>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</si>
  <si>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</si>
  <si>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</si>
  <si>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</si>
  <si>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</si>
  <si>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</si>
  <si>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</si>
  <si>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</si>
  <si>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</si>
  <si>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</si>
  <si>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</si>
  <si>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</si>
  <si>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</si>
  <si>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</si>
  <si>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</si>
  <si>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</si>
  <si>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</si>
  <si>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</si>
  <si>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</si>
  <si>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</si>
  <si>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</si>
  <si>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</si>
  <si>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</si>
  <si>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</si>
  <si>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</si>
  <si>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</si>
  <si>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</si>
  <si>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</si>
  <si>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</si>
  <si>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</si>
  <si>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</si>
  <si>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</si>
  <si>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</si>
  <si>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</si>
  <si>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</si>
  <si>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</si>
  <si>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</si>
  <si>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</si>
  <si>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</si>
  <si>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</si>
  <si>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</si>
  <si>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</si>
  <si>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</si>
  <si>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</si>
  <si>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</si>
  <si>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</si>
  <si>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</si>
  <si>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</si>
  <si>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</si>
  <si>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</si>
  <si>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</si>
  <si>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</si>
  <si>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</si>
  <si>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</si>
  <si>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</si>
  <si>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</si>
  <si>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</si>
  <si>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</si>
  <si>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</si>
  <si>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</si>
  <si>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</si>
  <si>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</si>
  <si>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</si>
  <si>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</si>
  <si>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</si>
  <si>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</si>
  <si>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</si>
  <si>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</si>
  <si>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</si>
  <si>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</si>
  <si>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</si>
  <si>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</si>
  <si>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</si>
  <si>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</si>
  <si>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</si>
  <si>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</si>
  <si>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</si>
  <si>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</si>
  <si>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</si>
  <si>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</si>
  <si>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</si>
  <si>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</si>
  <si>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</si>
  <si>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</si>
  <si>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</si>
  <si>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</si>
  <si>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</si>
  <si>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</si>
  <si>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</si>
  <si>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</si>
  <si>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</si>
  <si>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</si>
  <si>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</si>
  <si>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</si>
  <si>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</si>
  <si>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</si>
  <si>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</si>
  <si>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</si>
  <si>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</si>
  <si>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</si>
  <si>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</si>
  <si>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</si>
  <si>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</si>
  <si>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</si>
  <si>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</si>
  <si>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</si>
  <si>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</si>
  <si>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</si>
  <si>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</si>
  <si>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</si>
  <si>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</si>
  <si>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</si>
  <si>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</si>
  <si>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</si>
  <si>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</si>
  <si>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</si>
  <si>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</si>
  <si>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</si>
  <si>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</si>
  <si>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</si>
  <si>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</si>
  <si>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</si>
  <si>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</si>
  <si>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</si>
  <si>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</si>
  <si>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</si>
  <si>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</si>
  <si>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</si>
  <si>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</si>
  <si>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</si>
  <si>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</si>
  <si>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</si>
  <si>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</si>
  <si>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</si>
  <si>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</si>
  <si>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</si>
  <si>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</si>
  <si>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</si>
  <si>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</si>
  <si>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</si>
  <si>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</si>
  <si>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</si>
  <si>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</si>
  <si>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</si>
  <si>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</si>
  <si>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</si>
  <si>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</si>
  <si>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</si>
  <si>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</si>
  <si>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</si>
  <si>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</si>
  <si>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</si>
  <si>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</si>
  <si>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</si>
  <si>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</si>
  <si>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</si>
  <si>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</si>
  <si>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</si>
  <si>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</si>
  <si>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</si>
  <si>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</si>
  <si>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</si>
  <si>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</si>
  <si>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</si>
  <si>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</si>
  <si>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</si>
  <si>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</si>
  <si>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</si>
  <si>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</si>
  <si>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</si>
  <si>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</si>
  <si>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</si>
  <si>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</si>
  <si>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</si>
  <si>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</si>
  <si>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</si>
  <si>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</si>
  <si>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</si>
  <si>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</si>
  <si>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</si>
  <si>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</si>
  <si>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</si>
  <si>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</si>
  <si>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</si>
  <si>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</si>
  <si>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</si>
  <si>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</si>
  <si>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</si>
  <si>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</si>
  <si>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</si>
  <si>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</si>
  <si>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</si>
  <si>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</si>
  <si>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</si>
  <si>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</si>
  <si>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</si>
  <si>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</si>
  <si>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</si>
  <si>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</si>
  <si>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</si>
  <si>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</si>
  <si>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</si>
  <si>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</si>
  <si>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</si>
  <si>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</si>
  <si>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</si>
  <si>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</si>
  <si>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</si>
  <si>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</si>
  <si>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</si>
  <si>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</si>
  <si>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</si>
  <si>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</si>
  <si>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</si>
  <si>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</si>
  <si>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</si>
  <si>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</si>
  <si>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</si>
  <si>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</si>
  <si>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</si>
  <si>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</si>
  <si>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</si>
  <si>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</si>
  <si>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</si>
  <si>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</si>
  <si>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</si>
  <si>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</si>
  <si>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</si>
  <si>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</si>
  <si>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</si>
  <si>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</si>
  <si>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</si>
  <si>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</si>
  <si>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</si>
  <si>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</si>
  <si>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</si>
  <si>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</si>
  <si>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</si>
  <si>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</si>
  <si>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</si>
  <si>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</si>
  <si>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</si>
  <si>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</si>
  <si>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</si>
  <si>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</si>
  <si>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</si>
  <si>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</si>
  <si>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</si>
  <si>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</si>
  <si>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</si>
  <si>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</si>
  <si>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</si>
  <si>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</si>
  <si>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</si>
  <si>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</si>
  <si>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</si>
  <si>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</si>
  <si>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</si>
  <si>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</si>
  <si>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</si>
  <si>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</si>
  <si>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</si>
  <si>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</si>
  <si>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</si>
  <si>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</si>
  <si>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</si>
  <si>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</si>
  <si>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</si>
  <si>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</si>
  <si>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</si>
  <si>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</si>
  <si>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</si>
  <si>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</si>
  <si>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</si>
  <si>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</si>
  <si>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</si>
  <si>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</si>
  <si>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</si>
  <si>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</si>
  <si>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</si>
  <si>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</si>
  <si>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</si>
  <si>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</si>
  <si>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</si>
  <si>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</si>
  <si>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</si>
  <si>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</si>
  <si>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</si>
  <si>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</si>
  <si>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</si>
  <si>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</si>
  <si>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</si>
  <si>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</si>
  <si>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</si>
  <si>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</si>
  <si>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</si>
  <si>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</si>
  <si>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</si>
  <si>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</si>
  <si>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</si>
  <si>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</si>
  <si>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</si>
  <si>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</si>
  <si>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</si>
  <si>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</si>
  <si>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</si>
  <si>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</si>
  <si>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</si>
  <si>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</si>
  <si>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</si>
  <si>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</si>
  <si>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</si>
  <si>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</si>
  <si>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</si>
  <si>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</si>
  <si>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</si>
  <si>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</si>
  <si>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</si>
  <si>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</si>
  <si>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</si>
  <si>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</si>
  <si>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</si>
  <si>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</si>
  <si>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</si>
  <si>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</si>
  <si>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</si>
  <si>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</si>
  <si>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</si>
  <si>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</si>
  <si>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</si>
  <si>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</si>
  <si>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</si>
  <si>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</si>
  <si>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</si>
  <si>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</si>
  <si>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</si>
  <si>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</si>
  <si>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</si>
  <si>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</si>
  <si>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</si>
  <si>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</si>
  <si>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</si>
  <si>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</si>
  <si>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</si>
  <si>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</si>
  <si>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</si>
  <si>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</si>
  <si>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</si>
  <si>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</si>
  <si>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</si>
  <si>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</si>
  <si>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</si>
  <si>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</si>
  <si>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</si>
  <si>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</si>
  <si>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</si>
  <si>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</si>
  <si>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</si>
  <si>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</si>
  <si>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</si>
  <si>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</si>
  <si>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</si>
  <si>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</si>
  <si>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</si>
  <si>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</si>
  <si>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</si>
  <si>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</si>
  <si>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</si>
  <si>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</si>
  <si>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</si>
  <si>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</si>
  <si>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</si>
  <si>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</si>
  <si>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</si>
  <si>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</si>
  <si>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</si>
  <si>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</si>
  <si>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</si>
  <si>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</si>
  <si>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</si>
  <si>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</si>
  <si>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</si>
  <si>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</si>
  <si>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</si>
  <si>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</si>
  <si>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</si>
  <si>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</si>
  <si>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</si>
  <si>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</si>
  <si>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</si>
  <si>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</si>
  <si>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</si>
  <si>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</si>
  <si>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</si>
  <si>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</si>
  <si>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</si>
  <si>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</si>
  <si>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</si>
  <si>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</si>
  <si>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</si>
  <si>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</si>
  <si>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</si>
  <si>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</si>
  <si>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</si>
  <si>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</si>
  <si>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</si>
  <si>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</si>
  <si>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</si>
  <si>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</si>
  <si>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</si>
  <si>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</si>
  <si>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</si>
  <si>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</si>
  <si>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</si>
  <si>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</si>
  <si>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</si>
  <si>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</si>
  <si>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</si>
  <si>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</si>
  <si>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</si>
  <si>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</si>
  <si>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</si>
  <si>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</si>
  <si>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</si>
  <si>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</si>
  <si>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</si>
  <si>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</si>
  <si>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</si>
  <si>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</si>
  <si>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</si>
  <si>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</si>
  <si>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</si>
  <si>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</si>
  <si>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</si>
  <si>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</si>
  <si>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</si>
  <si>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</si>
  <si>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</si>
  <si>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</si>
  <si>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</si>
  <si>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</si>
  <si>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</si>
  <si>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</si>
  <si>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</si>
  <si>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</si>
  <si>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</si>
  <si>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</si>
  <si>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</si>
  <si>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</si>
  <si>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</si>
  <si>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</si>
  <si>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</si>
  <si>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</si>
  <si>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</si>
  <si>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</si>
  <si>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</si>
  <si>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</si>
  <si>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</si>
  <si>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</si>
  <si>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</si>
  <si>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</si>
  <si>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</si>
  <si>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</si>
  <si>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</si>
  <si>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</si>
  <si>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</si>
  <si>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</si>
  <si>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</si>
  <si>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</si>
  <si>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</si>
  <si>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</si>
  <si>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</si>
  <si>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</si>
  <si>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</si>
  <si>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</si>
  <si>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</si>
  <si>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</si>
  <si>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</si>
  <si>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</si>
  <si>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</si>
  <si>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</si>
  <si>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</si>
  <si>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</si>
  <si>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</si>
  <si>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</si>
  <si>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</si>
  <si>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</si>
  <si>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</si>
  <si>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</si>
  <si>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</si>
  <si>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</si>
  <si>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</si>
  <si>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</si>
  <si>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</si>
  <si>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</si>
  <si>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</si>
  <si>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</si>
  <si>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</si>
  <si>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</si>
  <si>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</si>
  <si>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</si>
  <si>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</si>
  <si>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</si>
  <si>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</si>
  <si>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</si>
  <si>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</si>
  <si>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</si>
  <si>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</si>
  <si>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</si>
  <si>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</si>
  <si>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</si>
  <si>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</si>
  <si>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</si>
  <si>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</si>
  <si>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</si>
  <si>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</si>
  <si>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</si>
  <si>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</si>
  <si>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</si>
  <si>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</si>
  <si>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</si>
  <si>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</si>
  <si>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</si>
  <si>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</si>
  <si>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</si>
  <si>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</si>
  <si>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</si>
  <si>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</si>
  <si>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</si>
  <si>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</si>
  <si>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</si>
  <si>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</si>
  <si>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</si>
  <si>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</si>
  <si>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</si>
  <si>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</si>
  <si>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</si>
  <si>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</si>
  <si>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</si>
  <si>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</si>
  <si>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</si>
  <si>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</si>
  <si>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</si>
  <si>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</si>
  <si>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</si>
  <si>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</si>
  <si>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</si>
  <si>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</si>
  <si>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</si>
  <si>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</si>
  <si>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</si>
  <si>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</si>
  <si>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</si>
  <si>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</si>
  <si>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</si>
  <si>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</si>
  <si>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</si>
  <si>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</si>
  <si>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</si>
  <si>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</si>
  <si>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</si>
  <si>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</si>
  <si>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</si>
  <si>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</si>
  <si>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</si>
  <si>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</si>
  <si>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</si>
  <si>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</si>
  <si>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</si>
  <si>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</si>
  <si>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</si>
  <si>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</si>
  <si>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</si>
  <si>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</si>
  <si>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</si>
  <si>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</si>
  <si>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</si>
  <si>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</si>
  <si>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</si>
  <si>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</si>
  <si>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</si>
  <si>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</si>
  <si>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</si>
  <si>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</si>
  <si>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</si>
  <si>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</si>
  <si>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</si>
  <si>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</si>
  <si>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</si>
  <si>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</si>
  <si>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</si>
  <si>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</si>
  <si>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</si>
  <si>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</si>
  <si>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</si>
  <si>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</si>
  <si>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</si>
  <si>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</si>
  <si>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</si>
  <si>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</si>
  <si>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</si>
  <si>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</si>
  <si>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</si>
  <si>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</si>
  <si>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</si>
  <si>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</si>
  <si>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</si>
  <si>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</si>
  <si>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</si>
  <si>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</si>
  <si>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</si>
  <si>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</si>
  <si>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</si>
  <si>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</si>
  <si>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</si>
  <si>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</si>
  <si>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</si>
  <si>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</si>
  <si>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</si>
  <si>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</si>
  <si>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</si>
  <si>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</si>
  <si>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</si>
  <si>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</si>
  <si>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</si>
  <si>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</si>
  <si>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</si>
  <si>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</si>
  <si>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</si>
  <si>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</si>
  <si>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</si>
  <si>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</si>
  <si>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</si>
  <si>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</si>
  <si>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</si>
  <si>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</si>
  <si>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</si>
  <si>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</si>
  <si>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</si>
  <si>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</si>
  <si>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</si>
  <si>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</si>
  <si>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</si>
  <si>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</si>
  <si>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</si>
  <si>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</si>
  <si>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</si>
  <si>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</si>
  <si>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</si>
  <si>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</si>
  <si>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</si>
  <si>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</si>
  <si>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</si>
  <si>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</si>
  <si>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</si>
  <si>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</si>
  <si>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</si>
  <si>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</si>
  <si>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</si>
  <si>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</si>
  <si>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</si>
  <si>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</si>
  <si>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</si>
  <si>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</si>
  <si>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</si>
  <si>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</si>
  <si>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</si>
  <si>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</si>
  <si>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</si>
  <si>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</si>
  <si>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</si>
  <si>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</si>
  <si>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</si>
  <si>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</si>
  <si>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</si>
  <si>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</si>
  <si>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</si>
  <si>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</si>
  <si>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</si>
  <si>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</si>
  <si>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</si>
  <si>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</si>
  <si>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</si>
  <si>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</si>
  <si>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</si>
  <si>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</si>
  <si>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</si>
  <si>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</si>
  <si>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</si>
  <si>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</si>
  <si>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</si>
  <si>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</si>
  <si>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</si>
  <si>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</si>
  <si>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</si>
  <si>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</si>
  <si>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</si>
  <si>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</si>
  <si>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</si>
  <si>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</si>
  <si>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</si>
  <si>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</si>
  <si>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</si>
  <si>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</si>
  <si>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</si>
  <si>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</si>
  <si>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</si>
  <si>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</si>
  <si>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</si>
  <si>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</si>
  <si>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</si>
  <si>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</si>
  <si>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</si>
  <si>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</si>
  <si>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</si>
  <si>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</si>
  <si>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</si>
  <si>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</si>
  <si>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</si>
  <si>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</si>
  <si>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</si>
  <si>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</si>
  <si>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</si>
  <si>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</si>
  <si>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</si>
  <si>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</si>
  <si>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</si>
  <si>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</si>
  <si>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</si>
  <si>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</si>
  <si>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</si>
  <si>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</si>
  <si>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</si>
  <si>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</si>
  <si>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</si>
  <si>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</si>
  <si>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</si>
  <si>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</si>
  <si>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</si>
  <si>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</si>
  <si>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</si>
  <si>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</si>
  <si>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</si>
  <si>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</si>
  <si>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</si>
  <si>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</si>
  <si>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</si>
  <si>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</si>
  <si>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</si>
  <si>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</si>
  <si>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</si>
  <si>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</si>
  <si>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</si>
  <si>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</si>
  <si>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</si>
  <si>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</si>
  <si>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</si>
  <si>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</si>
  <si>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</si>
  <si>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</si>
  <si>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</si>
  <si>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</si>
  <si>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</si>
  <si>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</si>
  <si>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</si>
  <si>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</si>
  <si>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</si>
  <si>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</si>
  <si>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</si>
  <si>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</si>
  <si>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</si>
  <si>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</si>
  <si>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</si>
  <si>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</si>
  <si>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</si>
  <si>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</si>
  <si>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</si>
  <si>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</si>
  <si>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</si>
  <si>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</si>
  <si>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</si>
  <si>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</si>
  <si>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</si>
  <si>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</si>
  <si>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</si>
  <si>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</si>
  <si>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</si>
  <si>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</si>
  <si>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</si>
  <si>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</si>
  <si>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</si>
  <si>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</si>
  <si>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</si>
  <si>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</si>
  <si>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</si>
  <si>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</si>
  <si>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</si>
  <si>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</si>
  <si>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</si>
  <si>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</si>
  <si>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</si>
  <si>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</si>
  <si>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</si>
  <si>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</si>
  <si>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</si>
  <si>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</si>
  <si>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</si>
  <si>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</si>
  <si>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</si>
  <si>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</si>
  <si>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</si>
  <si>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</si>
  <si>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</si>
  <si>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</si>
  <si>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</si>
  <si>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</si>
  <si>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</si>
  <si>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</si>
  <si>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</si>
  <si>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</si>
  <si>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</si>
  <si>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</si>
  <si>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</si>
  <si>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</si>
  <si>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</si>
  <si>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</si>
  <si>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</si>
  <si>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</si>
  <si>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</si>
  <si>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</si>
  <si>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</si>
  <si>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</si>
  <si>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</si>
  <si>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</si>
  <si>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</si>
  <si>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</si>
  <si>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</si>
  <si>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</si>
  <si>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</si>
  <si>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</si>
  <si>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</si>
  <si>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</si>
  <si>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</si>
  <si>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</si>
  <si>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</si>
  <si>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</si>
  <si>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</si>
  <si>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</si>
  <si>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</si>
  <si>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</si>
  <si>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</si>
  <si>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</si>
  <si>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</si>
  <si>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</si>
  <si>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</si>
  <si>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</si>
  <si>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</si>
  <si>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</si>
  <si>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</si>
  <si>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</si>
  <si>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</si>
  <si>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</si>
  <si>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</si>
  <si>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</si>
  <si>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</si>
  <si>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</si>
  <si>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</si>
  <si>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</si>
  <si>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</si>
  <si>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</si>
  <si>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</si>
  <si>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</si>
  <si>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</si>
  <si>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</si>
  <si>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</si>
  <si>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</si>
  <si>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</si>
  <si>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</si>
  <si>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</si>
  <si>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</si>
  <si>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</si>
  <si>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</si>
  <si>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</si>
  <si>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</si>
  <si>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</si>
  <si>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</si>
  <si>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</si>
  <si>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</si>
  <si>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</si>
  <si>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</si>
  <si>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</si>
  <si>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</si>
  <si>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</si>
  <si>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</si>
  <si>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</si>
  <si>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</si>
  <si>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</si>
  <si>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</si>
  <si>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</si>
  <si>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</si>
  <si>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</si>
  <si>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</si>
  <si>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</si>
  <si>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</si>
  <si>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</si>
  <si>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</si>
  <si>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</si>
  <si>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</si>
  <si>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</si>
  <si>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</si>
  <si>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</si>
  <si>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</si>
  <si>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</si>
  <si>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</si>
  <si>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</si>
  <si>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</si>
  <si>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</si>
  <si>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</si>
  <si>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</si>
  <si>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</si>
  <si>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</si>
  <si>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</si>
  <si>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</si>
  <si>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</si>
  <si>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</si>
  <si>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</si>
  <si>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</si>
  <si>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</si>
  <si>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</si>
  <si>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</si>
  <si>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</si>
  <si>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</si>
  <si>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</si>
  <si>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</si>
  <si>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</si>
  <si>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</si>
  <si>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</si>
  <si>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</si>
  <si>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</si>
  <si>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</si>
  <si>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</si>
  <si>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</si>
  <si>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</si>
  <si>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</si>
  <si>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</si>
  <si>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</si>
  <si>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</si>
  <si>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</si>
  <si>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</si>
  <si>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</si>
  <si>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</si>
  <si>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</si>
  <si>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</si>
  <si>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</si>
  <si>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</si>
  <si>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</si>
  <si>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</si>
  <si>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</si>
  <si>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</si>
  <si>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</si>
  <si>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</si>
  <si>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</si>
  <si>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</si>
  <si>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</si>
  <si>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</si>
  <si>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</si>
  <si>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</si>
  <si>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</si>
  <si>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</si>
  <si>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</si>
  <si>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</si>
  <si>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</si>
  <si>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</si>
  <si>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</si>
  <si>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</si>
  <si>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</si>
  <si>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</si>
  <si>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</si>
  <si>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</si>
  <si>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</si>
  <si>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</si>
  <si>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</si>
  <si>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</si>
  <si>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</si>
  <si>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</si>
  <si>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</si>
  <si>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</si>
  <si>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</si>
  <si>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</si>
  <si>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</si>
  <si>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</si>
  <si>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</si>
  <si>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</si>
  <si>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</si>
  <si>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</si>
  <si>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</si>
  <si>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</si>
  <si>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</si>
  <si>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</si>
  <si>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</si>
  <si>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</si>
  <si>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</si>
  <si>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</si>
  <si>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</si>
  <si>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</si>
  <si>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</si>
  <si>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</si>
  <si>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</si>
  <si>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</si>
  <si>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</si>
  <si>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</si>
  <si>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</si>
  <si>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</si>
  <si>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</si>
  <si>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</si>
  <si>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</si>
  <si>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</si>
  <si>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</si>
  <si>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</si>
  <si>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</si>
  <si>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</si>
  <si>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</si>
  <si>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</si>
  <si>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</si>
  <si>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</si>
  <si>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</si>
  <si>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</si>
  <si>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</si>
  <si>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</si>
  <si>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</si>
  <si>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</si>
  <si>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</si>
  <si>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</si>
  <si>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</si>
  <si>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</si>
  <si>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</si>
  <si>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</si>
  <si>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</si>
  <si>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</si>
  <si>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</si>
  <si>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</si>
  <si>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</si>
  <si>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</si>
  <si>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</si>
  <si>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</si>
  <si>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</si>
  <si>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</si>
  <si>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</si>
  <si>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</si>
  <si>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</si>
  <si>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</si>
  <si>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</si>
  <si>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</si>
  <si>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</si>
  <si>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</si>
  <si>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</si>
  <si>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</si>
  <si>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</si>
  <si>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</si>
  <si>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</si>
  <si>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</si>
  <si>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</si>
  <si>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</si>
  <si>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</si>
  <si>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</si>
  <si>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</si>
  <si>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</si>
  <si>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</si>
  <si>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</si>
  <si>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</si>
  <si>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</si>
  <si>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</si>
  <si>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</si>
  <si>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</si>
  <si>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</si>
  <si>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</si>
  <si>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</si>
  <si>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</si>
  <si>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</si>
  <si>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</si>
  <si>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</si>
  <si>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</si>
  <si>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</si>
  <si>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</si>
  <si>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</si>
  <si>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</si>
  <si>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</si>
  <si>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</si>
  <si>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</si>
  <si>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</si>
  <si>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</si>
  <si>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</si>
  <si>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</si>
  <si>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</si>
  <si>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</si>
  <si>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</si>
  <si>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</si>
  <si>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</si>
  <si>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</si>
  <si>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</si>
  <si>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</si>
  <si>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</si>
  <si>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</si>
  <si>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</si>
  <si>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</si>
  <si>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</si>
  <si>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</si>
  <si>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</si>
  <si>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</si>
  <si>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</si>
  <si>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</si>
  <si>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</si>
  <si>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</si>
  <si>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</si>
  <si>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</si>
  <si>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</si>
  <si>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</si>
  <si>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</si>
  <si>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</si>
  <si>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</si>
  <si>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</si>
  <si>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</si>
  <si>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</si>
  <si>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</si>
  <si>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</si>
  <si>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</si>
  <si>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</si>
  <si>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</si>
  <si>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</si>
  <si>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</si>
  <si>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</si>
  <si>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</si>
  <si>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</si>
  <si>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</si>
  <si>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</si>
  <si>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</si>
  <si>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</si>
  <si>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</si>
  <si>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</si>
  <si>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</si>
  <si>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</si>
  <si>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</si>
  <si>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</si>
  <si>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</si>
  <si>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</si>
  <si>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</si>
  <si>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</si>
  <si>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</si>
  <si>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</si>
  <si>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</si>
  <si>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</si>
  <si>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</si>
  <si>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</si>
  <si>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</si>
  <si>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</si>
  <si>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</si>
  <si>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</si>
  <si>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</si>
  <si>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</si>
  <si>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</si>
  <si>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</si>
  <si>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</si>
  <si>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</si>
  <si>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</si>
  <si>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</si>
  <si>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</si>
  <si>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</si>
  <si>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</si>
  <si>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</si>
  <si>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</si>
  <si>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</si>
  <si>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</si>
  <si>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</si>
  <si>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</si>
  <si>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</si>
  <si>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</si>
  <si>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</si>
  <si>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</si>
  <si>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</si>
  <si>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</si>
  <si>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</si>
  <si>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</si>
  <si>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</si>
  <si>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</si>
  <si>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</si>
  <si>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</si>
  <si>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</si>
  <si>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</si>
  <si>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</si>
  <si>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</si>
  <si>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</si>
  <si>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</si>
  <si>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</si>
  <si>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</si>
  <si>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</si>
  <si>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</si>
  <si>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</si>
  <si>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</si>
  <si>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</si>
  <si>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</si>
  <si>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</si>
  <si>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</si>
  <si>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</si>
  <si>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</si>
  <si>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</si>
  <si>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</si>
  <si>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</si>
  <si>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</si>
  <si>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</si>
  <si>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</si>
  <si>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</si>
  <si>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</si>
  <si>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</si>
  <si>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</si>
  <si>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</si>
  <si>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</si>
  <si>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</si>
  <si>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</si>
  <si>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</si>
  <si>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</si>
  <si>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</si>
  <si>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</si>
  <si>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</si>
  <si>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</si>
  <si>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</si>
  <si>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</si>
  <si>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</si>
  <si>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</si>
  <si>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</si>
  <si>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</si>
  <si>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</si>
  <si>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</si>
  <si>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</si>
  <si>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</si>
  <si>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</si>
  <si>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</si>
  <si>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</si>
  <si>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</si>
  <si>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</si>
  <si>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</si>
  <si>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</si>
  <si>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</si>
  <si>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</si>
  <si>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</si>
  <si>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</si>
  <si>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</si>
  <si>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</si>
  <si>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</si>
  <si>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</si>
  <si>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</si>
  <si>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</si>
  <si>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</si>
  <si>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</si>
  <si>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</si>
  <si>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</si>
  <si>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</si>
  <si>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</si>
  <si>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</si>
  <si>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</si>
  <si>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</si>
  <si>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</si>
  <si>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</si>
  <si>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</si>
  <si>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</si>
  <si>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</si>
  <si>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</si>
  <si>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</si>
  <si>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</si>
  <si>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</si>
  <si>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</si>
  <si>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</si>
  <si>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</si>
  <si>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</si>
  <si>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</si>
  <si>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</si>
  <si>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</si>
  <si>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</si>
  <si>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</si>
  <si>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</si>
  <si>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</si>
  <si>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</si>
  <si>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</si>
  <si>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</si>
  <si>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</si>
  <si>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</si>
  <si>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</si>
  <si>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</si>
  <si>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</si>
  <si>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</si>
  <si>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</si>
  <si>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</si>
  <si>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</si>
  <si>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</si>
  <si>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</si>
  <si>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</si>
  <si>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</si>
  <si>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</si>
  <si>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</si>
  <si>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</si>
  <si>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</si>
  <si>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</si>
  <si>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</si>
  <si>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</si>
  <si>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</si>
  <si>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</si>
  <si>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</si>
  <si>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</si>
  <si>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</si>
  <si>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</si>
  <si>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</si>
  <si>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</si>
  <si>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</si>
  <si>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</si>
  <si>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</si>
  <si>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</si>
  <si>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</si>
  <si>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</si>
  <si>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</si>
  <si>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</si>
  <si>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</si>
  <si>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</si>
  <si>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</si>
  <si>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</si>
  <si>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</si>
  <si>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</si>
  <si>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</si>
  <si>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</si>
  <si>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</si>
  <si>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</si>
  <si>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</si>
  <si>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</si>
  <si>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</si>
  <si>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</si>
  <si>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</si>
  <si>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</si>
  <si>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</si>
  <si>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</si>
  <si>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</si>
  <si>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</si>
  <si>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</si>
  <si>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</si>
  <si>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</si>
  <si>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</si>
  <si>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</si>
  <si>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</si>
  <si>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</si>
  <si>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</si>
  <si>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</si>
  <si>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</si>
  <si>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</si>
  <si>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</si>
  <si>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</si>
  <si>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</si>
  <si>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</si>
  <si>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</si>
  <si>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</si>
  <si>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</si>
  <si>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</si>
  <si>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</si>
  <si>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</si>
  <si>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</si>
  <si>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</si>
  <si>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</si>
  <si>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</si>
  <si>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</si>
  <si>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</si>
  <si>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</si>
  <si>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</si>
  <si>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</si>
  <si>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</si>
  <si>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</si>
  <si>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</si>
  <si>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</si>
  <si>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</si>
  <si>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</si>
  <si>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</si>
  <si>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</si>
  <si>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</si>
  <si>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</si>
  <si>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</si>
  <si>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</si>
  <si>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</si>
  <si>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</si>
  <si>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</si>
  <si>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</si>
  <si>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</si>
  <si>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</si>
  <si>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</si>
  <si>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</si>
  <si>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</si>
  <si>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</si>
  <si>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</si>
  <si>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</si>
  <si>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</si>
  <si>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</si>
  <si>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</si>
  <si>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</si>
  <si>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</si>
  <si>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</si>
  <si>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</si>
  <si>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</si>
  <si>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</si>
  <si>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</si>
  <si>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</si>
  <si>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</si>
  <si>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</si>
  <si>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</si>
  <si>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</si>
  <si>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</si>
  <si>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</si>
  <si>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</si>
  <si>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</si>
  <si>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</si>
  <si>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</si>
  <si>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</si>
  <si>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</si>
  <si>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</si>
  <si>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</si>
  <si>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</si>
  <si>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</si>
  <si>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</si>
  <si>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</si>
  <si>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</si>
  <si>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</si>
  <si>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</si>
  <si>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</si>
  <si>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</si>
  <si>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</si>
  <si>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</si>
  <si>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</si>
  <si>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</si>
  <si>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</si>
  <si>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</si>
  <si>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</si>
  <si>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</si>
  <si>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</si>
  <si>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</si>
  <si>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</si>
  <si>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</si>
  <si>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</si>
  <si>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</si>
  <si>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</si>
  <si>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</si>
  <si>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</si>
  <si>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</si>
  <si>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</si>
  <si>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</si>
  <si>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</si>
  <si>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</si>
  <si>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</si>
  <si>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</si>
  <si>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</si>
  <si>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</si>
  <si>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</si>
  <si>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</si>
  <si>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</si>
  <si>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</si>
  <si>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</si>
  <si>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</si>
  <si>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</si>
  <si>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</si>
  <si>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</si>
  <si>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</si>
  <si>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</si>
  <si>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</si>
  <si>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</si>
  <si>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</si>
  <si>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</si>
  <si>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</si>
  <si>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</si>
  <si>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</si>
  <si>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</si>
  <si>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</si>
  <si>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</si>
  <si>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</si>
  <si>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</si>
  <si>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</si>
  <si>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</si>
  <si>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</si>
  <si>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</si>
  <si>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</si>
  <si>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</si>
  <si>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</si>
  <si>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</si>
  <si>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</si>
  <si>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</si>
  <si>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</si>
  <si>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</si>
  <si>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</si>
  <si>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</si>
  <si>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</si>
  <si>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</si>
  <si>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</si>
  <si>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</si>
  <si>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</si>
  <si>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</si>
  <si>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</si>
  <si>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</si>
  <si>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</si>
  <si>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</si>
  <si>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</si>
  <si>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</si>
  <si>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</si>
  <si>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</si>
  <si>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</si>
  <si>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</si>
  <si>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</si>
  <si>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</si>
  <si>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</si>
  <si>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</si>
  <si>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</si>
  <si>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</si>
  <si>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</si>
  <si>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</si>
  <si>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</si>
  <si>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</si>
  <si>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</si>
  <si>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</si>
  <si>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</si>
  <si>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</si>
  <si>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</si>
  <si>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</si>
  <si>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</si>
  <si>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</si>
  <si>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</si>
  <si>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</si>
  <si>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</si>
  <si>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</si>
  <si>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</si>
  <si>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</si>
  <si>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</si>
  <si>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</si>
  <si>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</si>
  <si>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</si>
  <si>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</si>
  <si>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</si>
  <si>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</si>
  <si>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</si>
  <si>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</si>
  <si>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</si>
  <si>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</si>
  <si>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</si>
  <si>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</si>
  <si>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</si>
  <si>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</si>
  <si>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</si>
  <si>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</si>
  <si>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</si>
  <si>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</si>
  <si>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</si>
  <si>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</si>
  <si>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</si>
  <si>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</si>
  <si>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</si>
  <si>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</si>
  <si>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</si>
  <si>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</si>
  <si>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</si>
  <si>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</si>
  <si>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</si>
  <si>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</si>
  <si>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</si>
  <si>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</si>
  <si>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</si>
  <si>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</si>
  <si>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</si>
  <si>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</si>
  <si>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</si>
  <si>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</si>
  <si>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</si>
  <si>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</si>
  <si>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</si>
  <si>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</si>
  <si>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</si>
  <si>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</si>
  <si>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</si>
  <si>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</si>
  <si>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</si>
  <si>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</si>
  <si>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</si>
  <si>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</si>
  <si>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</si>
  <si>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</si>
  <si>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</si>
  <si>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</si>
  <si>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</si>
  <si>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</si>
  <si>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</si>
  <si>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</si>
  <si>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</si>
  <si>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</si>
  <si>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</si>
  <si>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</si>
  <si>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</si>
  <si>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</si>
  <si>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</si>
  <si>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</si>
  <si>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</si>
  <si>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</si>
  <si>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</si>
  <si>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</si>
  <si>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</si>
  <si>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</si>
  <si>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</si>
  <si>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</si>
  <si>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</si>
  <si>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</si>
  <si>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</si>
  <si>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</si>
  <si>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</si>
  <si>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</si>
  <si>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</si>
  <si>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</si>
  <si>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</si>
  <si>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</si>
  <si>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</si>
  <si>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</si>
  <si>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</si>
  <si>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</si>
  <si>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</si>
  <si>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</si>
  <si>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</si>
  <si>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</si>
  <si>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</si>
  <si>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</si>
  <si>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</si>
  <si>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</si>
  <si>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</si>
  <si>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</si>
  <si>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</si>
  <si>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</si>
  <si>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</si>
  <si>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</si>
  <si>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</si>
  <si>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</si>
  <si>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</si>
  <si>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</si>
  <si>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</si>
  <si>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</si>
  <si>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</si>
  <si>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</si>
  <si>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</si>
  <si>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</si>
  <si>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</si>
  <si>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</si>
  <si>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</si>
  <si>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</si>
  <si>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</si>
  <si>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</si>
  <si>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</si>
  <si>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</si>
  <si>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</si>
  <si>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</si>
  <si>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</si>
  <si>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</si>
  <si>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</si>
  <si>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</si>
  <si>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</si>
  <si>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</si>
  <si>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</si>
  <si>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</si>
  <si>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</si>
  <si>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</si>
  <si>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</si>
  <si>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</si>
  <si>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</si>
  <si>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</si>
  <si>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</si>
  <si>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</si>
  <si>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</si>
  <si>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</si>
  <si>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</si>
  <si>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</si>
  <si>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</si>
  <si>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</si>
  <si>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</si>
  <si>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</si>
  <si>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</si>
  <si>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</si>
  <si>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</si>
  <si>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</si>
  <si>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</si>
  <si>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</si>
  <si>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</si>
  <si>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</si>
  <si>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</si>
  <si>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</si>
  <si>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</si>
  <si>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</si>
  <si>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</si>
  <si>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</si>
  <si>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</si>
  <si>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</si>
  <si>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</si>
  <si>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</si>
  <si>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</si>
  <si>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</si>
  <si>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</si>
  <si>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</si>
  <si>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</si>
  <si>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</si>
  <si>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</si>
  <si>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</si>
  <si>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</si>
  <si>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</si>
  <si>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</si>
  <si>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</si>
  <si>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</si>
  <si>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</si>
  <si>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</si>
  <si>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</si>
  <si>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</si>
  <si>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</si>
  <si>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</si>
  <si>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</si>
  <si>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</si>
  <si>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</si>
  <si>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</si>
  <si>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</si>
  <si>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</si>
  <si>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</si>
  <si>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</si>
  <si>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</si>
  <si>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</si>
  <si>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</si>
  <si>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</si>
  <si>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</si>
  <si>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</si>
  <si>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</si>
  <si>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</si>
  <si>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</si>
  <si>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</si>
  <si>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</si>
  <si>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</si>
  <si>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</si>
  <si>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</si>
  <si>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</si>
  <si>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</si>
  <si>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</si>
  <si>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</si>
  <si>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</si>
  <si>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</si>
  <si>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</si>
  <si>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</si>
  <si>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</si>
  <si>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</si>
  <si>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</si>
  <si>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</si>
  <si>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</si>
  <si>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</si>
  <si>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</si>
  <si>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</si>
  <si>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</si>
  <si>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</si>
  <si>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</si>
  <si>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</si>
  <si>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</si>
  <si>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</si>
  <si>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</si>
  <si>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</si>
  <si>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</si>
  <si>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</si>
  <si>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</si>
  <si>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</si>
  <si>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</si>
  <si>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</si>
  <si>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</si>
  <si>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</si>
  <si>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</si>
  <si>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</si>
  <si>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</si>
  <si>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</si>
  <si>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</si>
  <si>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</si>
  <si>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</si>
  <si>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</si>
  <si>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</si>
  <si>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</si>
  <si>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</si>
  <si>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</si>
  <si>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</si>
  <si>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</si>
  <si>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</si>
  <si>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</si>
  <si>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</si>
  <si>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</si>
  <si>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</si>
  <si>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</si>
  <si>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</si>
  <si>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</si>
  <si>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</si>
  <si>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</si>
  <si>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</si>
  <si>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</si>
  <si>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</si>
  <si>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</si>
  <si>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</si>
  <si>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</si>
  <si>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</si>
  <si>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</si>
  <si>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</si>
  <si>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</si>
  <si>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</si>
  <si>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</si>
  <si>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</si>
  <si>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</si>
  <si>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</si>
  <si>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</si>
  <si>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</si>
  <si>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</si>
  <si>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</si>
  <si>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</si>
  <si>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</si>
  <si>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</si>
  <si>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</si>
  <si>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</si>
  <si>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</si>
  <si>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</si>
  <si>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</si>
  <si>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</si>
  <si>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</si>
  <si>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</si>
  <si>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</si>
  <si>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</si>
  <si>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</si>
  <si>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</si>
  <si>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</si>
  <si>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</si>
  <si>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</si>
  <si>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</si>
  <si>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</si>
  <si>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</si>
  <si>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</si>
  <si>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</si>
  <si>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</si>
  <si>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</si>
  <si>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</si>
  <si>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</si>
  <si>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</si>
  <si>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</si>
  <si>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</si>
  <si>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</si>
  <si>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</si>
  <si>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</si>
  <si>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</si>
  <si>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</si>
  <si>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</si>
  <si>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</si>
  <si>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</si>
  <si>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</si>
  <si>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</si>
  <si>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</si>
  <si>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</si>
  <si>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</si>
  <si>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</si>
  <si>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</si>
  <si>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</si>
  <si>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</si>
  <si>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</si>
  <si>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</si>
  <si>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</si>
  <si>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</si>
  <si>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</si>
  <si>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</si>
  <si>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</si>
  <si>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</si>
  <si>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</si>
  <si>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</si>
  <si>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</si>
  <si>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</si>
  <si>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</si>
  <si>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</si>
  <si>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</si>
  <si>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</si>
  <si>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</si>
  <si>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</si>
  <si>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</si>
  <si>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</si>
  <si>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</si>
  <si>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</si>
  <si>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</si>
  <si>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</si>
  <si>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</si>
  <si>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</si>
  <si>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</si>
  <si>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</si>
  <si>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</si>
  <si>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</si>
  <si>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</si>
  <si>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</si>
  <si>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</si>
  <si>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</si>
  <si>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</si>
  <si>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</si>
  <si>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</si>
  <si>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</si>
  <si>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</si>
  <si>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</si>
  <si>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</si>
  <si>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</si>
  <si>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</si>
  <si>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</si>
  <si>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</si>
  <si>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</si>
  <si>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</si>
  <si>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</si>
  <si>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</si>
  <si>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</si>
  <si>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</si>
  <si>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</si>
  <si>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</si>
  <si>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</si>
  <si>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</si>
  <si>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</si>
  <si>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</si>
  <si>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</si>
  <si>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</si>
  <si>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</si>
  <si>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</si>
  <si>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</si>
  <si>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</si>
  <si>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</si>
  <si>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</si>
  <si>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</si>
  <si>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</si>
  <si>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</si>
  <si>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</si>
  <si>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</si>
  <si>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</si>
  <si>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</si>
  <si>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</si>
  <si>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</si>
  <si>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</si>
  <si>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</si>
  <si>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</si>
  <si>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</si>
  <si>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</si>
  <si>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</si>
  <si>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</si>
  <si>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</si>
  <si>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</si>
  <si>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</si>
  <si>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</si>
  <si>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</si>
  <si>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</si>
  <si>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</si>
  <si>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</si>
  <si>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</si>
  <si>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</si>
  <si>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</si>
  <si>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</si>
  <si>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</si>
  <si>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</si>
  <si>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</si>
  <si>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</si>
  <si>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</si>
  <si>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</si>
  <si>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</si>
  <si>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</si>
  <si>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</si>
  <si>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</si>
  <si>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</si>
  <si>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</si>
  <si>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</si>
  <si>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</si>
  <si>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</si>
  <si>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</si>
  <si>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</si>
  <si>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</si>
  <si>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</si>
  <si>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</si>
  <si>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</si>
  <si>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</si>
  <si>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</si>
  <si>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</si>
  <si>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</si>
  <si>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</si>
  <si>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</si>
  <si>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</si>
  <si>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</si>
  <si>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</si>
  <si>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</si>
  <si>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</si>
  <si>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</si>
  <si>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</si>
  <si>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</si>
  <si>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</si>
  <si>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</si>
  <si>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</si>
  <si>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</si>
  <si>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</si>
  <si>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</si>
  <si>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</si>
  <si>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</si>
  <si>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</si>
  <si>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</si>
  <si>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</si>
  <si>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</si>
  <si>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</si>
  <si>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</si>
  <si>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</si>
  <si>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</si>
  <si>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</si>
  <si>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</si>
  <si>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</si>
  <si>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</si>
  <si>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</si>
  <si>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</si>
  <si>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</si>
  <si>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</si>
  <si>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</si>
  <si>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</si>
  <si>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</si>
  <si>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</si>
  <si>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</si>
  <si>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</si>
  <si>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</si>
  <si>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</si>
  <si>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</si>
  <si>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</si>
  <si>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</si>
  <si>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</si>
  <si>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</si>
  <si>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</si>
  <si>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</si>
  <si>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</si>
  <si>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</si>
  <si>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</si>
  <si>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</si>
  <si>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</si>
  <si>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</si>
  <si>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</si>
  <si>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</si>
  <si>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</si>
  <si>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</si>
  <si>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</si>
  <si>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</si>
  <si>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</si>
  <si>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</si>
  <si>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</si>
  <si>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</si>
  <si>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</si>
  <si>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</si>
  <si>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</si>
  <si>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</si>
  <si>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</si>
  <si>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</si>
  <si>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</si>
  <si>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</si>
  <si>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</si>
  <si>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</si>
  <si>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</si>
  <si>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</si>
  <si>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</si>
  <si>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</si>
  <si>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</si>
  <si>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</si>
  <si>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</si>
  <si>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</si>
  <si>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</si>
  <si>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</si>
  <si>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</si>
  <si>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</si>
  <si>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</si>
  <si>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</si>
  <si>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</si>
  <si>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</si>
  <si>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</si>
  <si>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</si>
  <si>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</si>
  <si>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</si>
  <si>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</si>
  <si>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</si>
  <si>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</si>
  <si>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</si>
  <si>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</si>
  <si>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</si>
  <si>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</si>
  <si>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</si>
  <si>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</si>
  <si>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</si>
  <si>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</si>
  <si>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</si>
  <si>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</si>
  <si>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</si>
  <si>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</si>
  <si>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</si>
  <si>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</si>
  <si>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</si>
  <si>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</si>
  <si>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</si>
  <si>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</si>
  <si>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</si>
  <si>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</si>
  <si>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</si>
  <si>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</si>
  <si>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</si>
  <si>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</si>
  <si>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</si>
  <si>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</si>
  <si>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</si>
  <si>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</si>
  <si>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</si>
  <si>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</si>
  <si>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</si>
  <si>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</si>
  <si>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</si>
  <si>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</si>
  <si>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</si>
  <si>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</si>
  <si>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</si>
  <si>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</si>
  <si>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</si>
  <si>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</si>
  <si>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</si>
  <si>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</si>
  <si>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</si>
  <si>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</si>
  <si>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</si>
  <si>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</si>
  <si>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</si>
  <si>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</si>
  <si>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</si>
  <si>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</si>
  <si>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</si>
  <si>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</si>
  <si>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</si>
  <si>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</si>
  <si>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</si>
  <si>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</si>
  <si>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</si>
  <si>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</si>
  <si>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</si>
  <si>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</si>
  <si>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</si>
  <si>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</si>
  <si>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</si>
  <si>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</si>
  <si>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</si>
  <si>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</si>
  <si>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</si>
  <si>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</si>
  <si>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</si>
  <si>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</si>
  <si>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</si>
  <si>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</si>
  <si>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</si>
  <si>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</si>
  <si>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</si>
  <si>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</si>
  <si>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</si>
  <si>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</si>
  <si>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</si>
  <si>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</si>
  <si>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</si>
  <si>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</si>
  <si>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</si>
  <si>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</si>
  <si>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</si>
  <si>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</si>
  <si>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</si>
  <si>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</si>
  <si>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</si>
  <si>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</si>
  <si>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</si>
  <si>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</si>
  <si>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</si>
  <si>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</si>
  <si>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</si>
  <si>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</si>
  <si>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</si>
  <si>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</si>
  <si>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</si>
  <si>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</si>
  <si>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</si>
  <si>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</si>
  <si>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</si>
  <si>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</si>
  <si>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</si>
  <si>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</si>
  <si>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</si>
  <si>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</si>
  <si>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</si>
  <si>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</si>
  <si>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</si>
  <si>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</si>
  <si>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</si>
  <si>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</si>
  <si>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</si>
  <si>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</si>
  <si>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</si>
  <si>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</si>
  <si>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</si>
  <si>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</si>
  <si>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</si>
  <si>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</si>
  <si>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</si>
  <si>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</si>
  <si>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</si>
  <si>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</si>
  <si>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</si>
  <si>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</si>
  <si>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</si>
  <si>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</si>
  <si>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</si>
  <si>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</si>
  <si>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</si>
  <si>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</si>
  <si>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</si>
  <si>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</si>
  <si>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</si>
  <si>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</si>
  <si>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</si>
  <si>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</si>
  <si>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</si>
  <si>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</si>
  <si>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</si>
  <si>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</si>
  <si>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</si>
  <si>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</si>
  <si>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</si>
  <si>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</si>
  <si>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</si>
  <si>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</si>
  <si>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</si>
  <si>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</si>
  <si>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</si>
  <si>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</si>
  <si>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</si>
  <si>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</si>
  <si>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</si>
  <si>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</si>
  <si>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</si>
  <si>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</si>
  <si>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</si>
  <si>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</si>
  <si>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</si>
  <si>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</si>
  <si>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</si>
  <si>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</si>
  <si>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</si>
  <si>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</si>
  <si>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</si>
  <si>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</si>
  <si>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</si>
  <si>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</si>
  <si>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</si>
  <si>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</si>
  <si>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</si>
  <si>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</si>
  <si>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</si>
  <si>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</si>
  <si>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</si>
  <si>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</si>
  <si>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</si>
  <si>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</si>
  <si>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</si>
  <si>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</si>
  <si>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</si>
  <si>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</si>
  <si>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</si>
  <si>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</si>
  <si>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</si>
  <si>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</si>
  <si>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</si>
  <si>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</si>
  <si>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</si>
  <si>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</si>
  <si>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</si>
  <si>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</si>
  <si>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</si>
  <si>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</si>
  <si>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</si>
  <si>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</si>
  <si>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</si>
  <si>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</si>
  <si>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</si>
  <si>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</si>
  <si>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</si>
  <si>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</si>
  <si>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</si>
  <si>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</si>
  <si>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</si>
  <si>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</si>
  <si>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</si>
  <si>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</si>
  <si>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</si>
  <si>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</si>
  <si>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</si>
  <si>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</si>
  <si>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</si>
  <si>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</si>
  <si>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</si>
  <si>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</si>
  <si>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</si>
  <si>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</si>
  <si>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</si>
  <si>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</si>
  <si>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</si>
  <si>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</si>
  <si>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</si>
  <si>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</si>
  <si>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</si>
  <si>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</si>
  <si>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</si>
  <si>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</si>
  <si>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</si>
  <si>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</si>
  <si>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</si>
  <si>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</si>
  <si>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</si>
  <si>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</si>
  <si>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</si>
  <si>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</si>
  <si>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</si>
  <si>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</si>
  <si>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</si>
  <si>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</si>
  <si>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</si>
  <si>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</si>
  <si>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</si>
  <si>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</si>
  <si>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</si>
  <si>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</si>
  <si>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</si>
  <si>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</si>
  <si>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</si>
  <si>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</si>
  <si>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</si>
  <si>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</si>
  <si>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</si>
  <si>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</si>
  <si>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</si>
  <si>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</si>
  <si>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</si>
  <si>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</si>
  <si>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</si>
  <si>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</si>
  <si>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</si>
  <si>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</si>
  <si>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</si>
  <si>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</si>
  <si>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</si>
  <si>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</si>
  <si>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</si>
  <si>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</si>
  <si>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</si>
  <si>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</si>
  <si>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</si>
  <si>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</si>
  <si>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</si>
  <si>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</si>
  <si>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</si>
  <si>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</si>
  <si>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</si>
  <si>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</si>
  <si>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</si>
  <si>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</si>
  <si>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</si>
  <si>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</si>
  <si>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</si>
  <si>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</si>
  <si>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</si>
  <si>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</si>
  <si>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</si>
  <si>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</si>
  <si>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</si>
  <si>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</si>
  <si>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</si>
  <si>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</si>
  <si>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</si>
  <si>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</si>
  <si>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</si>
  <si>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</si>
  <si>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</si>
  <si>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</si>
  <si>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</si>
  <si>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</si>
  <si>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</si>
  <si>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</si>
  <si>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</si>
  <si>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</si>
  <si>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</si>
  <si>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</si>
  <si>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</si>
  <si>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</si>
  <si>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</si>
  <si>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</si>
  <si>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</si>
  <si>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</si>
  <si>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</si>
  <si>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</si>
  <si>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</si>
  <si>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</si>
  <si>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</si>
  <si>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</si>
  <si>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</si>
  <si>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</si>
  <si>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</si>
  <si>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</si>
  <si>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</si>
  <si>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</si>
  <si>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</si>
  <si>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</si>
  <si>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</si>
  <si>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</si>
  <si>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</si>
  <si>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</si>
  <si>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</si>
  <si>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</si>
  <si>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</si>
  <si>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</si>
  <si>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</si>
  <si>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</si>
  <si>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</si>
  <si>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</si>
  <si>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</si>
  <si>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</si>
  <si>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</si>
  <si>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</si>
  <si>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</si>
  <si>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</si>
  <si>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</si>
  <si>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</si>
  <si>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</si>
  <si>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</si>
  <si>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</si>
  <si>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</si>
  <si>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</si>
  <si>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</si>
  <si>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</si>
  <si>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</si>
  <si>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</si>
  <si>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</si>
  <si>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</si>
  <si>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</si>
  <si>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</si>
  <si>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</si>
  <si>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</si>
  <si>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</si>
  <si>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</si>
  <si>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</si>
  <si>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</si>
  <si>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</si>
  <si>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</si>
  <si>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</si>
  <si>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</si>
  <si>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</si>
  <si>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</si>
  <si>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</si>
  <si>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</si>
  <si>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</si>
  <si>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</si>
  <si>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</si>
  <si>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</si>
  <si>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</si>
  <si>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</si>
  <si>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</si>
  <si>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</si>
  <si>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</si>
  <si>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</si>
  <si>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</si>
  <si>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</si>
  <si>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</si>
  <si>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</si>
  <si>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</si>
  <si>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</si>
  <si>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</si>
  <si>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</si>
  <si>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</si>
  <si>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</si>
  <si>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</si>
  <si>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</si>
  <si>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</si>
  <si>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</si>
  <si>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</si>
  <si>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</si>
  <si>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</si>
  <si>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</si>
  <si>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</si>
  <si>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</si>
  <si>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</si>
  <si>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</si>
  <si>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</si>
  <si>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</si>
  <si>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</si>
  <si>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</si>
  <si>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</si>
  <si>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</si>
  <si>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</si>
  <si>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</si>
  <si>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</si>
  <si>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</si>
  <si>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</si>
  <si>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</si>
  <si>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</si>
  <si>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</si>
  <si>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</si>
  <si>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</si>
  <si>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</si>
  <si>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</si>
  <si>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</si>
  <si>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</si>
  <si>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</si>
  <si>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</si>
  <si>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</si>
  <si>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</si>
  <si>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</si>
  <si>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</si>
  <si>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</si>
  <si>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</si>
  <si>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</si>
  <si>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</si>
  <si>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</si>
  <si>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</si>
  <si>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</si>
  <si>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</si>
  <si>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</si>
  <si>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</si>
  <si>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</si>
  <si>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</si>
  <si>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</si>
  <si>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</si>
  <si>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</si>
  <si>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</si>
  <si>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</si>
  <si>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</si>
  <si>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</si>
  <si>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</si>
  <si>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</si>
  <si>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</si>
  <si>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</si>
  <si>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</si>
  <si>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</si>
  <si>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</si>
  <si>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</si>
  <si>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</si>
  <si>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</si>
  <si>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</si>
  <si>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</si>
  <si>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</si>
  <si>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</si>
  <si>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</si>
  <si>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</si>
  <si>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</si>
  <si>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</si>
  <si>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</si>
  <si>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</si>
  <si>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</si>
  <si>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</si>
  <si>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</si>
  <si>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</si>
  <si>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</si>
  <si>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</si>
  <si>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</si>
  <si>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</si>
  <si>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</si>
  <si>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</si>
  <si>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</si>
  <si>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</si>
  <si>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</si>
  <si>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</si>
  <si>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</si>
  <si>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</si>
  <si>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</si>
  <si>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</si>
  <si>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</si>
  <si>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</si>
  <si>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</si>
  <si>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</si>
  <si>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</si>
  <si>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</si>
  <si>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</si>
  <si>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</si>
  <si>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</si>
  <si>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</si>
  <si>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</si>
  <si>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</si>
  <si>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</si>
  <si>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</si>
  <si>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</si>
  <si>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</si>
  <si>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</si>
  <si>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</si>
  <si>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</si>
  <si>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</si>
  <si>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</si>
  <si>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</si>
  <si>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</si>
  <si>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</si>
  <si>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</si>
  <si>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</si>
  <si>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</si>
  <si>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</si>
  <si>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</si>
  <si>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</si>
  <si>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</si>
  <si>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</si>
  <si>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</si>
  <si>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</si>
  <si>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</si>
  <si>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</si>
  <si>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</si>
  <si>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</si>
  <si>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</si>
  <si>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</si>
  <si>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</si>
  <si>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</si>
  <si>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</si>
  <si>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</si>
  <si>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</si>
  <si>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</si>
  <si>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</si>
  <si>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</si>
  <si>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</si>
  <si>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</si>
  <si>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</si>
  <si>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</si>
  <si>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</si>
  <si>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</si>
  <si>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</si>
  <si>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</si>
  <si>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</si>
  <si>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</si>
  <si>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</si>
  <si>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</si>
  <si>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</si>
  <si>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</si>
  <si>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</si>
  <si>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</si>
  <si>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</si>
  <si>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</si>
  <si>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</si>
  <si>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</si>
  <si>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</si>
  <si>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</si>
  <si>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</si>
  <si>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</si>
  <si>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</si>
  <si>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</si>
  <si>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</si>
  <si>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</si>
  <si>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</si>
  <si>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</si>
  <si>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</si>
  <si>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</si>
  <si>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</si>
  <si>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</si>
  <si>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</si>
  <si>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</si>
  <si>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</si>
  <si>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</si>
  <si>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</si>
  <si>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</si>
  <si>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</si>
  <si>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</si>
  <si>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</si>
  <si>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</si>
  <si>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</si>
  <si>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</si>
  <si>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</si>
  <si>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</si>
  <si>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</si>
  <si>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</si>
  <si>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</si>
  <si>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</si>
  <si>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</si>
  <si>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</si>
  <si>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</si>
  <si>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</si>
  <si>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</si>
  <si>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</si>
  <si>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</si>
  <si>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</si>
  <si>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</si>
  <si>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</si>
  <si>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</si>
  <si>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</si>
  <si>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</si>
  <si>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</si>
  <si>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</si>
  <si>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</si>
  <si>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</si>
  <si>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</si>
  <si>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</si>
  <si>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</si>
  <si>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</si>
  <si>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</si>
  <si>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</si>
  <si>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</si>
  <si>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</si>
  <si>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</si>
  <si>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</si>
  <si>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</si>
  <si>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</si>
  <si>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</si>
  <si>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</si>
  <si>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</si>
  <si>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</si>
  <si>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</si>
  <si>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</si>
  <si>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</si>
  <si>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</si>
  <si>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</si>
  <si>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</si>
  <si>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</si>
  <si>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</si>
  <si>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</si>
  <si>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</si>
  <si>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</si>
  <si>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</si>
  <si>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</si>
  <si>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</si>
  <si>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</si>
  <si>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</si>
  <si>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</si>
  <si>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</si>
  <si>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</si>
  <si>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</si>
  <si>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</si>
  <si>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</si>
  <si>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</si>
  <si>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</si>
  <si>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</si>
  <si>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</si>
  <si>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</si>
  <si>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</si>
  <si>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</si>
  <si>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</si>
  <si>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</si>
  <si>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</si>
  <si>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</si>
  <si>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</si>
  <si>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</si>
  <si>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</si>
  <si>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</si>
  <si>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</si>
  <si>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</si>
  <si>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</si>
  <si>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</si>
  <si>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</si>
  <si>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</si>
  <si>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</si>
  <si>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</si>
  <si>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</si>
  <si>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</si>
  <si>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</si>
  <si>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</si>
  <si>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</si>
  <si>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</si>
  <si>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</si>
  <si>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</si>
  <si>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</si>
  <si>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</si>
  <si>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</si>
  <si>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</si>
  <si>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</si>
  <si>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</si>
  <si>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</si>
  <si>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</si>
  <si>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</si>
  <si>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</si>
  <si>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</si>
  <si>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</si>
  <si>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</si>
  <si>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</si>
  <si>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</si>
  <si>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</si>
  <si>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</si>
  <si>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</si>
  <si>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</si>
  <si>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</si>
  <si>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</si>
  <si>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</si>
  <si>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</si>
  <si>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</si>
  <si>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</si>
  <si>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</si>
  <si>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</si>
  <si>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</si>
  <si>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</si>
  <si>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</si>
  <si>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</si>
  <si>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</si>
  <si>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</si>
  <si>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</si>
  <si>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</si>
  <si>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</si>
  <si>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</si>
  <si>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</si>
  <si>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</si>
  <si>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</si>
  <si>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</si>
  <si>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</si>
  <si>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</si>
  <si>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</si>
  <si>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</si>
  <si>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</si>
  <si>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</si>
  <si>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</si>
  <si>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</si>
  <si>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</si>
  <si>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</si>
  <si>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</si>
  <si>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</si>
  <si>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</si>
  <si>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</si>
  <si>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</si>
  <si>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</si>
  <si>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</si>
  <si>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</si>
  <si>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</si>
  <si>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</si>
  <si>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</si>
  <si>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</si>
  <si>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</si>
  <si>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</si>
  <si>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</si>
  <si>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</si>
  <si>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</si>
  <si>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</si>
  <si>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</si>
  <si>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</si>
  <si>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</si>
  <si>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</si>
  <si>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</si>
  <si>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</si>
  <si>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</si>
  <si>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</si>
  <si>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</si>
  <si>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</si>
  <si>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</si>
  <si>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</si>
  <si>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</si>
  <si>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</si>
  <si>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</si>
  <si>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</si>
  <si>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</si>
  <si>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</si>
  <si>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</si>
  <si>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</si>
  <si>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</si>
  <si>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</si>
  <si>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</si>
  <si>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</si>
  <si>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</si>
  <si>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</si>
  <si>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</si>
  <si>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</si>
  <si>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</si>
  <si>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</si>
  <si>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</si>
  <si>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</si>
  <si>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</si>
  <si>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</si>
  <si>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</si>
  <si>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</si>
  <si>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</si>
  <si>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</si>
  <si>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</si>
  <si>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</si>
  <si>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</si>
  <si>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</si>
  <si>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</si>
  <si>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</si>
  <si>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</si>
  <si>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</si>
  <si>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</si>
  <si>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</si>
  <si>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</si>
  <si>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</si>
  <si>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</si>
  <si>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</si>
  <si>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</si>
  <si>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</si>
  <si>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</si>
  <si>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</si>
  <si>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</si>
  <si>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</si>
  <si>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</si>
  <si>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</si>
  <si>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</si>
  <si>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</si>
  <si>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</si>
  <si>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</si>
  <si>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</si>
  <si>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</si>
  <si>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</si>
  <si>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</si>
  <si>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</si>
  <si>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</si>
  <si>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</si>
  <si>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</si>
  <si>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</si>
  <si>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</si>
  <si>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</si>
  <si>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</si>
  <si>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</si>
  <si>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</si>
  <si>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</si>
  <si>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</si>
  <si>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</si>
  <si>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</si>
  <si>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</si>
  <si>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</si>
  <si>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</si>
  <si>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</si>
  <si>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</si>
  <si>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</si>
  <si>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</si>
  <si>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</si>
  <si>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</si>
  <si>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</si>
  <si>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</si>
  <si>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</si>
  <si>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</si>
  <si>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</si>
  <si>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</si>
  <si>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</si>
  <si>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</si>
  <si>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</si>
  <si>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</si>
  <si>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</si>
  <si>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</si>
  <si>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</si>
  <si>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</si>
  <si>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</si>
  <si>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</si>
  <si>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</si>
  <si>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</si>
  <si>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</si>
  <si>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</si>
  <si>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</si>
  <si>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</si>
  <si>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</si>
  <si>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</si>
  <si>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</si>
  <si>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</si>
  <si>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</si>
  <si>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</si>
  <si>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</si>
  <si>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</si>
  <si>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</si>
  <si>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</si>
  <si>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</si>
  <si>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</si>
  <si>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</si>
  <si>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</si>
  <si>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</si>
  <si>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</si>
  <si>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</si>
  <si>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</si>
  <si>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</si>
  <si>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</si>
  <si>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</si>
  <si>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</si>
  <si>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</si>
  <si>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</si>
  <si>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</si>
  <si>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</si>
  <si>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</si>
  <si>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</si>
  <si>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</si>
  <si>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</si>
  <si>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</si>
  <si>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</si>
  <si>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</si>
  <si>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</si>
  <si>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</si>
  <si>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</si>
  <si>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</si>
  <si>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</si>
  <si>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</si>
  <si>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</si>
  <si>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</si>
  <si>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</si>
  <si>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</si>
  <si>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</si>
  <si>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</si>
  <si>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</si>
  <si>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</si>
  <si>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</si>
  <si>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</si>
  <si>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</si>
  <si>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</si>
  <si>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</si>
  <si>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</si>
  <si>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</si>
  <si>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</si>
  <si>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</si>
  <si>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</si>
  <si>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</si>
  <si>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</si>
  <si>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</si>
  <si>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</si>
  <si>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</si>
  <si>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</si>
  <si>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</si>
  <si>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</si>
  <si>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</si>
  <si>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</si>
  <si>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</si>
  <si>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</si>
  <si>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</si>
  <si>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</si>
  <si>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</si>
  <si>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</si>
  <si>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</si>
  <si>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</si>
  <si>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</si>
  <si>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</si>
  <si>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</si>
  <si>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</si>
  <si>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</si>
  <si>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</si>
  <si>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</si>
  <si>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</si>
  <si>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</si>
  <si>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</si>
  <si>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</si>
  <si>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</si>
  <si>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</si>
  <si>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</si>
  <si>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</si>
  <si>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</si>
  <si>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</si>
  <si>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</si>
  <si>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</si>
  <si>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</si>
  <si>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</si>
  <si>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</si>
  <si>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</si>
  <si>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</si>
  <si>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</si>
  <si>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</si>
  <si>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</si>
  <si>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</si>
  <si>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</si>
  <si>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</si>
  <si>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</si>
  <si>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</si>
  <si>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</si>
  <si>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</si>
  <si>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</si>
  <si>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</si>
  <si>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</si>
  <si>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</si>
  <si>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</si>
  <si>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</si>
  <si>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</si>
  <si>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</si>
  <si>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</si>
  <si>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</si>
  <si>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</si>
  <si>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</si>
  <si>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</si>
  <si>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</si>
  <si>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</si>
  <si>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</si>
  <si>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</si>
  <si>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</si>
  <si>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</si>
  <si>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</si>
  <si>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</si>
  <si>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</si>
  <si>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</si>
  <si>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</si>
  <si>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</si>
  <si>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</si>
  <si>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</si>
  <si>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</si>
  <si>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</si>
  <si>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</si>
  <si>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</si>
  <si>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</si>
  <si>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</si>
  <si>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</si>
  <si>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</si>
  <si>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</si>
  <si>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</si>
  <si>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</si>
  <si>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</si>
  <si>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</si>
  <si>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</si>
  <si>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</si>
  <si>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</si>
  <si>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</si>
  <si>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</si>
  <si>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</si>
  <si>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</si>
  <si>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</si>
  <si>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</si>
  <si>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</si>
  <si>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</si>
  <si>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</si>
  <si>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</si>
  <si>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</si>
  <si>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</si>
  <si>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</si>
  <si>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</si>
  <si>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</si>
  <si>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</si>
  <si>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</si>
  <si>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</si>
  <si>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</si>
  <si>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</si>
  <si>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</si>
  <si>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</si>
  <si>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</si>
  <si>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</si>
  <si>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</si>
  <si>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</si>
  <si>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</si>
  <si>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</si>
  <si>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</si>
  <si>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</si>
  <si>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</si>
  <si>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</si>
  <si>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</si>
  <si>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</si>
  <si>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</si>
  <si>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</si>
  <si>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</si>
  <si>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</si>
  <si>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</si>
  <si>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</si>
  <si>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</si>
  <si>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</si>
  <si>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</si>
  <si>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</si>
  <si>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</si>
  <si>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</si>
  <si>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</si>
  <si>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</si>
  <si>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</si>
  <si>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</si>
  <si>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</si>
  <si>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</si>
  <si>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</si>
  <si>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</si>
  <si>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</si>
  <si>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</si>
  <si>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</si>
  <si>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</si>
  <si>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</si>
  <si>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</si>
  <si>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</si>
  <si>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</si>
  <si>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</si>
  <si>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</si>
  <si>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</si>
  <si>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</si>
  <si>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</si>
  <si>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</si>
  <si>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</si>
  <si>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</si>
  <si>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</si>
  <si>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</si>
  <si>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</si>
  <si>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</si>
  <si>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</si>
  <si>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</si>
  <si>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</si>
  <si>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</si>
  <si>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</si>
  <si>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</si>
  <si>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</si>
  <si>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</si>
  <si>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</si>
  <si>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</si>
  <si>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</si>
  <si>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</si>
  <si>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</si>
  <si>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</si>
  <si>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</si>
  <si>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</si>
  <si>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</si>
  <si>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</si>
  <si>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</si>
  <si>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</si>
  <si>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</si>
  <si>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</si>
  <si>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</si>
  <si>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</si>
  <si>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</si>
  <si>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</si>
  <si>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</si>
  <si>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</si>
  <si>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</si>
  <si>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</si>
  <si>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</si>
  <si>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</si>
  <si>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</si>
  <si>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</si>
  <si>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</si>
  <si>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</si>
  <si>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</si>
  <si>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</si>
  <si>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</si>
  <si>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</si>
  <si>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</si>
  <si>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</si>
  <si>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</si>
  <si>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</si>
  <si>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</si>
  <si>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</si>
  <si>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</si>
  <si>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</si>
  <si>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</si>
  <si>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</si>
  <si>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</si>
  <si>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</si>
  <si>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</si>
  <si>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</si>
  <si>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</si>
  <si>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</si>
  <si>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</si>
  <si>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</si>
  <si>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</si>
  <si>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</si>
  <si>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</si>
  <si>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</si>
  <si>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</si>
  <si>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</si>
  <si>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</si>
  <si>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</si>
  <si>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</si>
  <si>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</si>
  <si>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</si>
  <si>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</si>
  <si>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</si>
  <si>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</si>
  <si>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</si>
  <si>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</si>
  <si>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</si>
  <si>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</si>
  <si>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</si>
  <si>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</si>
  <si>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</si>
  <si>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</si>
  <si>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</si>
  <si>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</si>
  <si>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</si>
  <si>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</si>
  <si>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</si>
  <si>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</si>
  <si>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</si>
  <si>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</si>
  <si>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</si>
  <si>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</si>
  <si>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</si>
  <si>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</si>
  <si>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</si>
  <si>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</si>
  <si>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</si>
  <si>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</si>
  <si>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</si>
  <si>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</si>
  <si>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</si>
  <si>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</si>
  <si>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</si>
  <si>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</si>
  <si>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</si>
  <si>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</si>
  <si>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</si>
  <si>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</si>
  <si>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</si>
  <si>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</si>
  <si>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</si>
  <si>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</si>
  <si>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</si>
  <si>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</si>
  <si>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</si>
  <si>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</si>
  <si>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</si>
  <si>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</si>
  <si>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</si>
  <si>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</si>
  <si>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</si>
  <si>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</si>
  <si>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</si>
  <si>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</si>
  <si>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</si>
  <si>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</si>
  <si>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</si>
  <si>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</si>
  <si>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</si>
  <si>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</si>
  <si>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</si>
  <si>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</si>
  <si>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</si>
  <si>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</si>
  <si>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</si>
  <si>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</si>
  <si>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</si>
  <si>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</si>
  <si>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</si>
  <si>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</si>
  <si>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</si>
  <si>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</si>
  <si>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</si>
  <si>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</si>
  <si>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</si>
  <si>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</si>
  <si>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</si>
  <si>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</si>
  <si>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</si>
  <si>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</si>
  <si>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</si>
  <si>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</si>
  <si>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</si>
  <si>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</si>
  <si>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</si>
  <si>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</si>
  <si>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</si>
  <si>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</si>
  <si>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</si>
  <si>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</si>
  <si>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</si>
  <si>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</si>
  <si>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</si>
  <si>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</si>
  <si>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</si>
  <si>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</si>
  <si>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</si>
  <si>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</si>
  <si>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</si>
  <si>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</si>
  <si>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</si>
  <si>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</si>
  <si>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</si>
  <si>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</si>
  <si>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</si>
  <si>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</si>
  <si>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</si>
  <si>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</si>
  <si>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</si>
  <si>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</si>
  <si>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</si>
  <si>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</si>
  <si>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</si>
  <si>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</si>
  <si>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</si>
  <si>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</si>
  <si>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</si>
  <si>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</si>
  <si>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</si>
  <si>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</si>
  <si>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</si>
  <si>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</si>
  <si>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</si>
  <si>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</si>
  <si>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</si>
  <si>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</si>
  <si>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</si>
  <si>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</si>
  <si>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</si>
  <si>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</si>
  <si>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</si>
  <si>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</si>
  <si>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</si>
  <si>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</si>
  <si>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</si>
  <si>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</si>
  <si>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</si>
  <si>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</si>
  <si>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</si>
  <si>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</si>
  <si>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</si>
  <si>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</si>
  <si>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</si>
  <si>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</si>
  <si>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</si>
  <si>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</si>
  <si>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</si>
  <si>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</si>
  <si>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</si>
  <si>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</si>
  <si>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</si>
  <si>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</si>
  <si>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</si>
  <si>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</si>
  <si>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</si>
  <si>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</si>
  <si>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</si>
  <si>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</si>
  <si>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</si>
  <si>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</si>
  <si>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</si>
  <si>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</si>
  <si>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</si>
  <si>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</si>
  <si>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</si>
  <si>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</si>
  <si>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</si>
  <si>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</si>
  <si>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</si>
  <si>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</si>
  <si>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</si>
  <si>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</si>
  <si>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</si>
  <si>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</si>
  <si>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</si>
  <si>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</si>
  <si>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</si>
  <si>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</si>
  <si>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</si>
  <si>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</si>
  <si>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</si>
  <si>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</si>
  <si>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</si>
  <si>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</si>
  <si>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</si>
  <si>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</si>
  <si>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</si>
  <si>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</si>
  <si>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</si>
  <si>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</si>
  <si>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</si>
  <si>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</si>
  <si>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</si>
  <si>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</si>
  <si>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</si>
  <si>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</si>
  <si>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</si>
  <si>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</si>
  <si>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</si>
  <si>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</si>
  <si>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</si>
  <si>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</si>
  <si>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</si>
  <si>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</si>
  <si>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</si>
  <si>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</si>
  <si>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</si>
  <si>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</si>
  <si>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</si>
  <si>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</si>
  <si>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</si>
  <si>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</si>
  <si>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</si>
  <si>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</si>
  <si>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</si>
  <si>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</si>
  <si>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</si>
  <si>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</si>
  <si>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</si>
  <si>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</si>
  <si>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</si>
  <si>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</si>
  <si>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</si>
  <si>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</si>
  <si>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</si>
  <si>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</si>
  <si>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</si>
  <si>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</si>
  <si>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</si>
  <si>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</si>
  <si>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</si>
  <si>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</si>
  <si>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</si>
  <si>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</si>
  <si>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</si>
  <si>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</si>
  <si>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</si>
  <si>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</si>
  <si>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</si>
  <si>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</si>
  <si>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</si>
  <si>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</si>
  <si>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</si>
  <si>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</si>
  <si>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</si>
  <si>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</si>
  <si>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</si>
  <si>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</si>
  <si>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</si>
  <si>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</si>
  <si>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</si>
  <si>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</si>
  <si>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</si>
  <si>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</si>
  <si>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</si>
  <si>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</si>
  <si>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</si>
  <si>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</si>
  <si>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</si>
  <si>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</si>
  <si>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</si>
  <si>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</si>
  <si>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</si>
  <si>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</si>
  <si>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</si>
  <si>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</si>
  <si>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</si>
  <si>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</si>
  <si>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</si>
  <si>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</si>
  <si>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</si>
  <si>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</si>
  <si>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</si>
  <si>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</si>
  <si>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</si>
  <si>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</si>
  <si>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</si>
  <si>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</si>
  <si>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</si>
  <si>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</si>
  <si>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</si>
  <si>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</si>
  <si>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</si>
  <si>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</si>
  <si>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</si>
  <si>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</si>
  <si>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</si>
  <si>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</si>
  <si>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</si>
  <si>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</si>
  <si>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</si>
  <si>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</si>
  <si>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</si>
  <si>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</si>
  <si>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</si>
  <si>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</si>
  <si>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</si>
  <si>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</si>
  <si>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</si>
  <si>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</si>
  <si>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</si>
  <si>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</si>
  <si>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</si>
  <si>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</si>
  <si>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</si>
  <si>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</si>
  <si>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</si>
  <si>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</si>
  <si>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</si>
  <si>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</si>
  <si>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</si>
  <si>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</si>
  <si>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</si>
  <si>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</si>
  <si>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</si>
  <si>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</si>
  <si>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</si>
  <si>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</si>
  <si>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</si>
  <si>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</si>
  <si>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</si>
  <si>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</si>
  <si>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</si>
  <si>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</si>
  <si>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</si>
  <si>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</si>
  <si>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</si>
  <si>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</si>
  <si>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</si>
  <si>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</si>
  <si>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</si>
  <si>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</si>
  <si>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</si>
  <si>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</si>
  <si>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</si>
  <si>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</si>
  <si>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</si>
  <si>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</si>
  <si>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</si>
  <si>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</si>
  <si>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</si>
  <si>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</si>
  <si>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</si>
  <si>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</si>
  <si>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</si>
  <si>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</si>
  <si>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</si>
  <si>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</si>
  <si>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</si>
  <si>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</si>
  <si>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</si>
  <si>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</si>
  <si>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</si>
  <si>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</si>
  <si>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</si>
  <si>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</si>
  <si>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</si>
  <si>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</si>
  <si>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</si>
  <si>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</si>
  <si>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</si>
  <si>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</si>
  <si>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</si>
  <si>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</si>
  <si>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</si>
  <si>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</si>
  <si>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</si>
  <si>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</si>
  <si>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</si>
  <si>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</si>
  <si>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</si>
  <si>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</si>
  <si>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</si>
  <si>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</si>
  <si>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</si>
  <si>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</si>
  <si>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</si>
  <si>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</si>
  <si>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</si>
  <si>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</si>
  <si>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</si>
  <si>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</si>
  <si>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</si>
  <si>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</si>
  <si>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</si>
  <si>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</si>
  <si>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</si>
  <si>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</si>
  <si>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</si>
  <si>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</si>
  <si>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</si>
  <si>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</si>
  <si>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</si>
  <si>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</si>
  <si>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</si>
  <si>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</si>
  <si>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</si>
  <si>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</si>
  <si>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</si>
  <si>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</si>
  <si>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</si>
  <si>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</si>
  <si>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</si>
  <si>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</si>
  <si>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</si>
  <si>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</si>
  <si>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</si>
  <si>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</si>
  <si>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</si>
  <si>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</si>
  <si>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</si>
  <si>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</si>
  <si>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</si>
  <si>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</si>
  <si>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</si>
  <si>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</si>
  <si>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</si>
  <si>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</si>
  <si>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</si>
  <si>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</si>
  <si>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</si>
  <si>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</si>
  <si>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</si>
  <si>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</si>
  <si>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</si>
  <si>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</si>
  <si>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</si>
  <si>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</si>
  <si>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</si>
  <si>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</si>
  <si>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</si>
  <si>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</si>
  <si>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</si>
  <si>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</si>
  <si>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</si>
  <si>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</si>
  <si>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</si>
  <si>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</si>
  <si>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</si>
  <si>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</si>
  <si>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</si>
  <si>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</si>
  <si>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</si>
  <si>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</si>
  <si>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</si>
  <si>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</si>
  <si>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</si>
  <si>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</si>
  <si>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</si>
  <si>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</si>
  <si>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</si>
  <si>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</si>
  <si>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</si>
  <si>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</si>
  <si>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</si>
  <si>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</si>
  <si>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</si>
  <si>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</si>
  <si>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</si>
  <si>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</si>
  <si>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</si>
  <si>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</si>
  <si>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</si>
  <si>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</si>
  <si>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</si>
  <si>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</si>
  <si>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</si>
  <si>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</si>
  <si>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</si>
  <si>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</si>
  <si>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</si>
  <si>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</si>
  <si>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</si>
  <si>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</si>
  <si>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</si>
  <si>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</si>
  <si>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</si>
  <si>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</si>
  <si>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</si>
  <si>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</si>
  <si>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</si>
  <si>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</si>
  <si>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</si>
  <si>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</si>
  <si>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</si>
  <si>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</si>
  <si>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</si>
  <si>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</si>
  <si>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</si>
  <si>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</si>
  <si>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</si>
  <si>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</si>
  <si>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</si>
  <si>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</si>
  <si>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</si>
  <si>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</si>
  <si>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</si>
  <si>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</si>
  <si>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</si>
  <si>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</si>
  <si>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</si>
  <si>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</si>
  <si>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</si>
  <si>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</si>
  <si>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</si>
  <si>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</si>
  <si>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</si>
  <si>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</si>
  <si>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</si>
  <si>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</si>
  <si>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</si>
  <si>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</si>
  <si>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</si>
  <si>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</si>
  <si>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</si>
  <si>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</si>
  <si>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</si>
  <si>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</si>
  <si>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</si>
  <si>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</si>
  <si>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</si>
  <si>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</si>
  <si>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</si>
  <si>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</si>
  <si>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</si>
  <si>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</si>
  <si>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</si>
  <si>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</si>
  <si>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</si>
  <si>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</si>
  <si>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</si>
  <si>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</si>
  <si>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</si>
  <si>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</si>
  <si>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</si>
  <si>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</si>
  <si>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</si>
  <si>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</si>
  <si>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</si>
  <si>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</si>
  <si>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</si>
  <si>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</si>
  <si>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</si>
  <si>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</si>
  <si>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</si>
  <si>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</si>
  <si>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</si>
  <si>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</si>
  <si>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</si>
  <si>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</si>
  <si>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</si>
  <si>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</si>
  <si>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</si>
  <si>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</si>
  <si>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</si>
  <si>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</si>
  <si>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</si>
  <si>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</si>
  <si>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</si>
  <si>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</si>
  <si>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</si>
  <si>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</si>
  <si>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</si>
  <si>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</si>
  <si>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</si>
  <si>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</si>
  <si>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</si>
  <si>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</si>
  <si>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</si>
  <si>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</si>
  <si>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</si>
  <si>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</si>
  <si>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</si>
  <si>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</si>
  <si>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</si>
  <si>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</si>
  <si>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</si>
  <si>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</si>
  <si>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</si>
  <si>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</si>
  <si>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</si>
  <si>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</si>
  <si>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</si>
  <si>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</si>
  <si>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</si>
  <si>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</si>
  <si>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</si>
  <si>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</si>
  <si>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</si>
  <si>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</si>
  <si>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</si>
  <si>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</si>
  <si>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</si>
  <si>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</si>
  <si>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</si>
  <si>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</si>
  <si>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</si>
  <si>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</si>
  <si>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</si>
  <si>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</si>
  <si>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</si>
  <si>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</si>
  <si>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</si>
  <si>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</si>
  <si>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</si>
  <si>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</si>
  <si>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</si>
  <si>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</si>
  <si>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</si>
  <si>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</si>
  <si>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</si>
  <si>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</si>
  <si>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</si>
  <si>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</si>
  <si>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</si>
  <si>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</si>
  <si>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</si>
  <si>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</si>
  <si>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</si>
  <si>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</si>
  <si>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</si>
  <si>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</si>
  <si>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</si>
  <si>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</si>
  <si>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</si>
  <si>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</si>
  <si>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</si>
  <si>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</si>
  <si>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</si>
  <si>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</si>
  <si>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</si>
  <si>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</si>
  <si>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</si>
  <si>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</si>
  <si>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</si>
  <si>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</si>
  <si>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</si>
  <si>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</si>
  <si>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</si>
  <si>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</si>
  <si>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</si>
  <si>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</si>
  <si>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</si>
  <si>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</si>
  <si>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</si>
  <si>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</si>
  <si>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</si>
  <si>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</si>
  <si>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</si>
  <si>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</si>
  <si>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</si>
  <si>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</si>
  <si>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</si>
  <si>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</si>
  <si>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</si>
  <si>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</si>
  <si>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</si>
  <si>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</si>
  <si>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</si>
  <si>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</si>
  <si>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</si>
  <si>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</si>
  <si>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</si>
  <si>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</si>
  <si>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</si>
  <si>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</si>
  <si>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</si>
  <si>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</si>
  <si>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</si>
  <si>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</si>
  <si>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</si>
  <si>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</si>
  <si>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</si>
  <si>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</si>
  <si>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</si>
  <si>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</si>
  <si>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</si>
  <si>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</si>
  <si>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</si>
  <si>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</si>
  <si>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</si>
  <si>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</si>
  <si>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</si>
  <si>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</si>
  <si>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</si>
  <si>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</si>
  <si>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</si>
  <si>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</si>
  <si>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</si>
  <si>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</si>
  <si>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</si>
  <si>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</si>
  <si>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</si>
  <si>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</si>
  <si>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</si>
  <si>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</si>
  <si>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</si>
  <si>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</si>
  <si>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</si>
  <si>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</si>
  <si>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</si>
  <si>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</si>
  <si>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</si>
  <si>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</si>
  <si>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</si>
  <si>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</si>
  <si>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</si>
  <si>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</si>
  <si>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</si>
  <si>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</si>
  <si>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</si>
  <si>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</si>
  <si>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</si>
  <si>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</si>
  <si>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</si>
  <si>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</si>
  <si>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</si>
  <si>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</si>
  <si>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</si>
  <si>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</si>
  <si>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</si>
  <si>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</si>
  <si>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</si>
  <si>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</si>
  <si>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</si>
  <si>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</si>
  <si>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</si>
  <si>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</si>
  <si>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</si>
  <si>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</si>
  <si>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</si>
  <si>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</si>
  <si>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</si>
  <si>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</si>
  <si>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</si>
  <si>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</si>
  <si>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</si>
  <si>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</si>
  <si>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</si>
  <si>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</si>
  <si>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</si>
  <si>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</si>
  <si>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</si>
  <si>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</si>
  <si>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</si>
  <si>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</si>
  <si>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</si>
  <si>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</si>
  <si>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</si>
  <si>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</si>
  <si>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</si>
  <si>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</si>
  <si>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</si>
  <si>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</si>
  <si>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</si>
  <si>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</si>
  <si>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</si>
  <si>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</si>
  <si>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</si>
  <si>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</si>
  <si>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</si>
  <si>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</si>
  <si>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</si>
  <si>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</si>
  <si>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</si>
  <si>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</si>
  <si>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</si>
  <si>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</si>
  <si>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</si>
  <si>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</si>
  <si>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</si>
  <si>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</si>
  <si>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</si>
  <si>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</si>
  <si>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</si>
  <si>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</si>
  <si>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</si>
  <si>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</si>
  <si>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</si>
  <si>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</si>
  <si>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</si>
  <si>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</si>
  <si>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</si>
  <si>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</si>
  <si>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</si>
  <si>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</si>
  <si>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</si>
  <si>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</si>
  <si>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</si>
  <si>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</si>
  <si>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</si>
  <si>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</si>
  <si>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</si>
  <si>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</si>
  <si>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</si>
  <si>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</si>
  <si>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</si>
  <si>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</si>
  <si>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</si>
  <si>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</si>
  <si>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</si>
  <si>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</si>
  <si>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</si>
  <si>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</si>
  <si>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</si>
  <si>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</si>
  <si>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</si>
  <si>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</si>
  <si>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</si>
  <si>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</si>
  <si>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</si>
  <si>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</si>
  <si>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</si>
  <si>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</si>
  <si>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</si>
  <si>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</si>
  <si>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</si>
  <si>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</si>
  <si>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</si>
  <si>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</si>
  <si>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</si>
  <si>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</si>
  <si>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</si>
  <si>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</si>
  <si>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</si>
  <si>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</si>
  <si>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</si>
  <si>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</si>
  <si>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</si>
  <si>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</si>
  <si>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</si>
  <si>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</si>
  <si>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</si>
  <si>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</si>
  <si>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</si>
  <si>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</si>
  <si>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</si>
  <si>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</si>
  <si>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</si>
  <si>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</si>
  <si>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</si>
  <si>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</si>
  <si>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</si>
  <si>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</si>
  <si>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</si>
  <si>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</si>
  <si>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</si>
  <si>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</si>
  <si>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</si>
  <si>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</si>
  <si>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</si>
  <si>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</si>
  <si>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</si>
  <si>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</si>
  <si>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</si>
  <si>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</si>
  <si>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</si>
  <si>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</si>
  <si>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</si>
  <si>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</si>
  <si>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</si>
  <si>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</si>
  <si>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</si>
  <si>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</si>
  <si>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</si>
  <si>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</si>
  <si>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</si>
  <si>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</si>
  <si>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</si>
  <si>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</si>
  <si>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</si>
  <si>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</si>
  <si>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</si>
  <si>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</si>
  <si>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</si>
  <si>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</si>
  <si>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</si>
  <si>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</si>
  <si>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</si>
  <si>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</si>
  <si>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</si>
  <si>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</si>
  <si>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</si>
  <si>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</si>
  <si>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</si>
  <si>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</si>
  <si>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</si>
  <si>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</si>
  <si>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</si>
  <si>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</si>
  <si>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</si>
  <si>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</si>
  <si>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</si>
  <si>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</si>
  <si>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</si>
  <si>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</si>
  <si>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</si>
  <si>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</si>
  <si>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</si>
  <si>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</si>
  <si>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</si>
  <si>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</si>
  <si>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</si>
  <si>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</si>
  <si>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</si>
  <si>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</si>
  <si>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</si>
  <si>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</si>
  <si>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</si>
  <si>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</si>
  <si>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</si>
  <si>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</si>
  <si>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</si>
  <si>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</si>
  <si>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</si>
  <si>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</si>
  <si>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</si>
  <si>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</si>
  <si>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</si>
  <si>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</si>
  <si>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</si>
  <si>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</si>
  <si>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</si>
  <si>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</si>
  <si>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</si>
  <si>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</si>
  <si>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</si>
  <si>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</si>
  <si>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</si>
  <si>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</si>
  <si>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</si>
  <si>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</si>
  <si>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</si>
  <si>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</si>
  <si>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</si>
  <si>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</si>
  <si>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</si>
  <si>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</si>
  <si>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</si>
  <si>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</si>
  <si>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</si>
  <si>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</si>
  <si>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</si>
  <si>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</si>
  <si>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</si>
  <si>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</si>
  <si>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</si>
  <si>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</si>
  <si>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</si>
  <si>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</si>
  <si>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</si>
  <si>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</si>
  <si>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</si>
  <si>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</si>
  <si>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</si>
  <si>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</si>
  <si>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</si>
  <si>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</si>
  <si>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</si>
  <si>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</si>
  <si>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</si>
  <si>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</si>
  <si>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</si>
  <si>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</si>
  <si>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</si>
  <si>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</si>
  <si>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</si>
  <si>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</si>
  <si>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</si>
  <si>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</si>
  <si>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</si>
  <si>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</si>
  <si>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</si>
  <si>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</si>
  <si>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</si>
  <si>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</si>
  <si>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</si>
  <si>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</si>
  <si>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</si>
  <si>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</si>
  <si>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</si>
  <si>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</si>
  <si>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</si>
  <si>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</si>
  <si>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</si>
  <si>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</si>
  <si>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</si>
  <si>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</si>
  <si>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</si>
  <si>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</si>
  <si>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</si>
  <si>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</si>
  <si>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</si>
  <si>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</si>
  <si>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</si>
  <si>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</si>
  <si>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</si>
  <si>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</si>
  <si>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</si>
  <si>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</si>
  <si>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</si>
  <si>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</si>
  <si>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</si>
  <si>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</si>
  <si>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</si>
  <si>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</si>
  <si>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</si>
  <si>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</si>
  <si>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</si>
  <si>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</si>
  <si>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</si>
  <si>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</si>
  <si>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</si>
  <si>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</si>
  <si>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</si>
  <si>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</si>
  <si>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</si>
  <si>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</si>
  <si>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</si>
  <si>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</si>
  <si>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</si>
  <si>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</si>
  <si>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</si>
  <si>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</si>
  <si>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</si>
  <si>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</si>
  <si>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</si>
  <si>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</si>
  <si>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</si>
  <si>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</si>
  <si>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</si>
  <si>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</si>
  <si>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</si>
  <si>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</si>
  <si>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</si>
  <si>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</si>
  <si>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</si>
  <si>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</si>
  <si>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</si>
  <si>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</si>
  <si>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</si>
  <si>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</si>
  <si>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</si>
  <si>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</si>
  <si>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</si>
  <si>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</si>
  <si>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</si>
  <si>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</si>
  <si>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</si>
  <si>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</si>
  <si>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</si>
  <si>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</si>
  <si>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</si>
  <si>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</si>
  <si>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</si>
  <si>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</si>
  <si>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</si>
  <si>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</si>
  <si>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</si>
  <si>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</si>
  <si>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</si>
  <si>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</si>
  <si>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</si>
  <si>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</si>
  <si>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</si>
  <si>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</si>
  <si>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</si>
  <si>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</si>
  <si>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</si>
  <si>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</si>
  <si>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</si>
  <si>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</si>
  <si>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</si>
  <si>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</si>
  <si>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</si>
  <si>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</si>
  <si>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</si>
  <si>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</si>
  <si>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</si>
  <si>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</si>
  <si>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</si>
  <si>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</si>
  <si>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</si>
  <si>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</si>
  <si>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</si>
  <si>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</si>
  <si>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</si>
  <si>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</si>
  <si>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</si>
  <si>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</si>
  <si>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</si>
  <si>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</si>
  <si>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</si>
  <si>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</si>
  <si>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</si>
  <si>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</si>
  <si>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</si>
  <si>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</si>
  <si>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</si>
  <si>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</si>
  <si>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</si>
  <si>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</si>
  <si>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</si>
  <si>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</si>
  <si>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</si>
  <si>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</si>
  <si>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</si>
  <si>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</si>
  <si>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</si>
  <si>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</si>
  <si>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</si>
  <si>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</si>
  <si>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</si>
  <si>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</si>
  <si>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</si>
  <si>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</si>
  <si>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</si>
  <si>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</si>
  <si>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</si>
  <si>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</si>
  <si>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</si>
  <si>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</si>
  <si>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</si>
  <si>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</si>
  <si>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</si>
  <si>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</si>
  <si>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</si>
  <si>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</si>
  <si>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</si>
  <si>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</si>
  <si>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</si>
  <si>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</si>
  <si>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</si>
  <si>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</si>
  <si>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</si>
  <si>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</si>
  <si>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</si>
  <si>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</si>
  <si>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</si>
  <si>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</si>
  <si>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</si>
  <si>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</si>
  <si>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</si>
  <si>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</si>
  <si>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</si>
  <si>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</si>
  <si>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</si>
  <si>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</si>
  <si>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</si>
  <si>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</si>
  <si>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</si>
  <si>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</si>
  <si>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</si>
  <si>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</si>
  <si>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</si>
  <si>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</si>
  <si>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</si>
  <si>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</si>
  <si>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</si>
  <si>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</si>
  <si>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</si>
  <si>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</si>
  <si>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</si>
  <si>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</si>
  <si>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</si>
  <si>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</si>
  <si>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</si>
  <si>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</si>
  <si>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</si>
  <si>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</si>
  <si>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</si>
  <si>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</si>
  <si>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</si>
  <si>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</si>
  <si>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</si>
  <si>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</si>
  <si>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</si>
  <si>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</si>
  <si>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</si>
  <si>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</si>
  <si>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</si>
  <si>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</si>
  <si>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</si>
  <si>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</si>
  <si>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</si>
  <si>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</si>
  <si>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</si>
  <si>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</si>
  <si>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</si>
  <si>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</si>
  <si>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</si>
  <si>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</si>
  <si>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</si>
  <si>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</si>
  <si>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</si>
  <si>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</si>
  <si>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</si>
  <si>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</si>
  <si>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</si>
  <si>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</si>
  <si>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</si>
  <si>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</si>
  <si>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</si>
  <si>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</si>
  <si>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</si>
  <si>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</si>
  <si>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</si>
  <si>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</si>
  <si>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</si>
  <si>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</si>
  <si>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</si>
  <si>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</si>
  <si>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</si>
  <si>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</si>
  <si>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</si>
  <si>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</si>
  <si>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</si>
  <si>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</si>
  <si>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</si>
  <si>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</si>
  <si>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</si>
  <si>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</si>
  <si>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</si>
  <si>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</si>
  <si>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</si>
  <si>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</si>
  <si>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</si>
  <si>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</si>
  <si>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</si>
  <si>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</si>
  <si>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</si>
  <si>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</si>
  <si>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</si>
  <si>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</si>
  <si>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</si>
  <si>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</si>
  <si>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</si>
  <si>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</si>
  <si>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</si>
  <si>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</si>
  <si>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</si>
  <si>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</si>
  <si>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</si>
  <si>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</si>
  <si>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</si>
  <si>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</si>
  <si>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</si>
  <si>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</si>
  <si>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</si>
  <si>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</si>
  <si>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</si>
  <si>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</si>
  <si>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</si>
  <si>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</si>
  <si>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</si>
  <si>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</si>
  <si>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</si>
  <si>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</si>
  <si>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</si>
  <si>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</si>
  <si>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</si>
  <si>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</si>
  <si>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</si>
  <si>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</si>
  <si>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</si>
  <si>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</si>
  <si>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</si>
  <si>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</si>
  <si>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</si>
  <si>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</si>
  <si>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</si>
  <si>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</si>
  <si>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</si>
  <si>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</si>
  <si>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</si>
  <si>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</si>
  <si>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</si>
  <si>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</si>
  <si>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</si>
  <si>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</si>
  <si>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</si>
  <si>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</si>
  <si>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</si>
  <si>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</si>
  <si>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</si>
  <si>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</si>
  <si>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</si>
  <si>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</si>
  <si>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</si>
  <si>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</si>
  <si>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</si>
  <si>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</si>
  <si>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</si>
  <si>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</si>
  <si>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</si>
  <si>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</si>
  <si>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</si>
  <si>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</si>
  <si>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</si>
  <si>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</si>
  <si>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</si>
  <si>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</si>
  <si>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</si>
  <si>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</si>
  <si>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</si>
  <si>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</si>
  <si>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</si>
  <si>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</si>
  <si>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</si>
  <si>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</si>
  <si>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</si>
  <si>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</si>
  <si>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</si>
  <si>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</si>
  <si>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</si>
  <si>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</si>
  <si>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</si>
  <si>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</si>
  <si>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</si>
  <si>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</si>
  <si>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</si>
  <si>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</si>
  <si>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</si>
  <si>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</si>
  <si>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</si>
  <si>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</si>
  <si>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</si>
  <si>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</si>
  <si>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</si>
  <si>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</si>
  <si>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</si>
  <si>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</si>
  <si>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</si>
  <si>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</si>
  <si>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</si>
  <si>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</si>
  <si>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</si>
  <si>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</si>
  <si>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</si>
  <si>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</si>
  <si>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</si>
  <si>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</si>
  <si>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</si>
  <si>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</si>
  <si>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</si>
  <si>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</si>
  <si>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</si>
  <si>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</si>
  <si>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</si>
  <si>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</si>
  <si>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</si>
  <si>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</si>
  <si>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</si>
  <si>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</si>
  <si>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</si>
  <si>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</si>
  <si>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</si>
  <si>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</si>
  <si>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</si>
  <si>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</si>
  <si>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</si>
  <si>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</si>
  <si>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</si>
  <si>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</si>
  <si>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</si>
  <si>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</si>
  <si>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</si>
  <si>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</si>
  <si>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</si>
  <si>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</si>
  <si>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</si>
  <si>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</si>
  <si>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</si>
  <si>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</si>
  <si>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</si>
  <si>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</si>
  <si>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</si>
  <si>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</si>
  <si>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</si>
  <si>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</si>
  <si>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</si>
  <si>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</si>
  <si>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</si>
  <si>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</si>
  <si>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</si>
  <si>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</si>
  <si>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</si>
  <si>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</si>
  <si>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</si>
  <si>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</si>
  <si>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</si>
  <si>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</si>
  <si>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</si>
  <si>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</si>
  <si>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</si>
  <si>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</si>
  <si>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</si>
  <si>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</si>
  <si>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</si>
  <si>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</si>
  <si>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</si>
  <si>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</si>
  <si>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</si>
  <si>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</si>
  <si>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</si>
  <si>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</si>
  <si>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</si>
  <si>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</si>
  <si>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</si>
  <si>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</si>
  <si>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</si>
  <si>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</si>
  <si>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</si>
  <si>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</si>
  <si>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</si>
  <si>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</si>
  <si>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</si>
  <si>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</si>
  <si>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</si>
  <si>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</si>
  <si>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</si>
  <si>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</si>
  <si>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</si>
  <si>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</si>
  <si>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</si>
  <si>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</si>
  <si>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</si>
  <si>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</si>
  <si>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</si>
  <si>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</si>
  <si>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</si>
  <si>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</si>
  <si>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</si>
  <si>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</si>
  <si>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</si>
  <si>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</si>
  <si>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</si>
  <si>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</si>
  <si>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</si>
  <si>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</si>
  <si>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</si>
  <si>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</si>
  <si>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</si>
  <si>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</si>
  <si>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</si>
  <si>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</si>
  <si>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</si>
  <si>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</si>
  <si>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</si>
  <si>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</si>
  <si>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</si>
  <si>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</si>
  <si>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</si>
  <si>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</si>
  <si>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</si>
  <si>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</si>
  <si>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</si>
  <si>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</si>
  <si>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</si>
  <si>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</si>
  <si>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</si>
  <si>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</si>
  <si>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</si>
  <si>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</si>
  <si>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</si>
  <si>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</si>
  <si>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</si>
  <si>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</si>
  <si>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</si>
  <si>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</si>
  <si>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</si>
  <si>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</si>
  <si>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</si>
  <si>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</si>
  <si>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</si>
  <si>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</si>
  <si>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</si>
  <si>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</si>
  <si>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</si>
  <si>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</si>
  <si>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</si>
  <si>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</si>
  <si>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</si>
  <si>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</si>
  <si>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</si>
  <si>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</si>
  <si>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</si>
  <si>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</si>
  <si>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</si>
  <si>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</si>
  <si>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</si>
  <si>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</si>
  <si>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</si>
  <si>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</si>
  <si>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</si>
  <si>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</si>
  <si>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</si>
  <si>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</si>
  <si>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</si>
  <si>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</si>
  <si>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</si>
  <si>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</si>
  <si>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</si>
  <si>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</si>
  <si>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</si>
  <si>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</si>
  <si>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</si>
  <si>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</si>
  <si>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</si>
  <si>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</si>
  <si>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</si>
  <si>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</si>
  <si>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</si>
  <si>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</si>
  <si>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</si>
  <si>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</si>
  <si>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</si>
  <si>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</si>
  <si>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</si>
  <si>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</si>
  <si>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</si>
  <si>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</si>
  <si>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</si>
  <si>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</si>
  <si>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</si>
  <si>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</si>
  <si>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</si>
  <si>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</si>
  <si>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</si>
  <si>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</si>
  <si>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</si>
  <si>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</si>
  <si>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</si>
  <si>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</si>
  <si>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</si>
  <si>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</si>
  <si>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</si>
  <si>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</si>
  <si>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</si>
  <si>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</si>
  <si>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</si>
  <si>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</si>
  <si>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</si>
  <si>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</si>
  <si>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</si>
  <si>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</si>
  <si>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</si>
  <si>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</si>
  <si>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</si>
  <si>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</si>
  <si>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</si>
  <si>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</si>
  <si>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</si>
  <si>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</si>
  <si>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</si>
  <si>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</si>
  <si>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</si>
  <si>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</si>
  <si>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</si>
  <si>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</si>
  <si>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</si>
  <si>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</si>
  <si>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</si>
  <si>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</si>
  <si>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</si>
  <si>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</si>
  <si>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</si>
  <si>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</si>
  <si>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</si>
  <si>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</si>
  <si>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</si>
  <si>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</si>
  <si>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</si>
  <si>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</si>
  <si>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</si>
  <si>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</si>
  <si>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</si>
  <si>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</si>
  <si>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</si>
  <si>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</si>
  <si>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</si>
  <si>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</si>
  <si>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</si>
  <si>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</si>
  <si>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</si>
  <si>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</si>
  <si>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</si>
  <si>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</si>
  <si>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</si>
  <si>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</si>
  <si>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</si>
  <si>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</si>
  <si>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</si>
  <si>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</si>
  <si>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</si>
  <si>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</si>
  <si>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</si>
  <si>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</si>
  <si>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</si>
  <si>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</si>
  <si>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</si>
  <si>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</si>
  <si>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</si>
  <si>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</si>
  <si>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</si>
  <si>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</si>
  <si>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</si>
  <si>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</si>
  <si>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</si>
  <si>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</si>
  <si>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</si>
  <si>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</si>
  <si>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</si>
  <si>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</si>
  <si>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</si>
  <si>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</si>
  <si>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</si>
  <si>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</si>
  <si>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</si>
  <si>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</si>
  <si>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</si>
  <si>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</si>
  <si>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</si>
  <si>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</si>
  <si>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</si>
  <si>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</si>
  <si>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</si>
  <si>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</si>
  <si>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</si>
  <si>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</si>
  <si>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</si>
  <si>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</si>
  <si>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</si>
  <si>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</si>
  <si>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</si>
  <si>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</si>
  <si>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</si>
  <si>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</si>
  <si>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</si>
  <si>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</si>
  <si>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</si>
  <si>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</si>
  <si>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</si>
  <si>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</si>
  <si>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</si>
  <si>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</si>
  <si>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</si>
  <si>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</si>
  <si>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</si>
  <si>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</si>
  <si>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</si>
  <si>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</si>
  <si>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</si>
  <si>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</si>
  <si>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</si>
  <si>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</si>
  <si>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</si>
  <si>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</si>
  <si>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</si>
  <si>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</si>
  <si>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</si>
  <si>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</si>
  <si>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</si>
  <si>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</si>
  <si>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</si>
  <si>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</si>
  <si>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</si>
  <si>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</si>
  <si>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</si>
  <si>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</si>
  <si>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</si>
  <si>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</si>
  <si>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</si>
  <si>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</si>
  <si>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</si>
  <si>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</si>
  <si>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</si>
  <si>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</si>
  <si>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</si>
  <si>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</si>
  <si>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</si>
  <si>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</si>
  <si>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</si>
  <si>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</si>
  <si>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</si>
  <si>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</si>
  <si>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</si>
  <si>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</si>
  <si>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</si>
  <si>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</si>
  <si>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</si>
  <si>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</si>
  <si>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</si>
  <si>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</si>
  <si>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</si>
  <si>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</si>
  <si>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</si>
  <si>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</si>
  <si>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</si>
  <si>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</si>
  <si>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</si>
  <si>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</si>
  <si>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</si>
  <si>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</si>
  <si>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</si>
  <si>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</si>
  <si>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</si>
  <si>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</si>
  <si>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</si>
  <si>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</si>
  <si>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</si>
  <si>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</si>
  <si>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</si>
  <si>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</si>
  <si>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</si>
  <si>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</si>
  <si>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</si>
  <si>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</si>
  <si>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</si>
  <si>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</si>
  <si>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</si>
  <si>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</si>
  <si>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</si>
  <si>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</si>
  <si>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</si>
  <si>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</si>
  <si>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</si>
  <si>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</si>
  <si>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</si>
  <si>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</si>
  <si>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</si>
  <si>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</si>
  <si>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</si>
  <si>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</si>
  <si>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</si>
  <si>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</si>
  <si>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</si>
  <si>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</si>
  <si>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</si>
  <si>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</si>
  <si>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</si>
  <si>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</si>
  <si>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</si>
  <si>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</si>
  <si>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</si>
  <si>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</si>
  <si>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</si>
  <si>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</si>
  <si>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</si>
  <si>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</si>
  <si>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</si>
  <si>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</si>
  <si>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</si>
  <si>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</si>
  <si>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</si>
  <si>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</si>
  <si>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</si>
  <si>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</si>
  <si>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</si>
  <si>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</si>
  <si>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</si>
  <si>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</si>
  <si>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</si>
  <si>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</si>
  <si>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</si>
  <si>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</si>
  <si>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</si>
  <si>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</si>
  <si>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</si>
  <si>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</si>
  <si>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</si>
  <si>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</si>
  <si>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</si>
  <si>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</si>
  <si>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</si>
  <si>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</si>
  <si>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</si>
  <si>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</si>
  <si>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</si>
  <si>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</si>
  <si>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</si>
  <si>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</si>
  <si>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</si>
  <si>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</si>
  <si>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</si>
  <si>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</si>
  <si>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</si>
  <si>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</si>
  <si>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</si>
  <si>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</si>
  <si>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</si>
  <si>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</si>
  <si>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</si>
  <si>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</si>
  <si>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</si>
  <si>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</si>
  <si>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</si>
  <si>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</si>
  <si>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</si>
  <si>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</si>
  <si>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</si>
  <si>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</si>
  <si>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</si>
  <si>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</si>
  <si>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</si>
  <si>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</si>
  <si>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</si>
  <si>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</si>
  <si>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</si>
  <si>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</si>
  <si>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</si>
  <si>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</si>
  <si>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</si>
  <si>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</si>
  <si>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</si>
  <si>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</si>
  <si>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</si>
  <si>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</si>
  <si>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</si>
  <si>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</si>
  <si>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</si>
  <si>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</si>
  <si>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</si>
  <si>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</si>
  <si>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</si>
  <si>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</si>
  <si>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</si>
  <si>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</si>
  <si>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</si>
  <si>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</si>
  <si>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</si>
  <si>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</si>
  <si>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</si>
  <si>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</si>
  <si>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</si>
  <si>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</si>
  <si>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</si>
  <si>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</si>
  <si>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</si>
  <si>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</si>
  <si>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</si>
  <si>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</si>
  <si>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</si>
  <si>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</si>
  <si>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</si>
  <si>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</si>
  <si>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</si>
  <si>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</si>
  <si>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</si>
  <si>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</si>
  <si>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</si>
  <si>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</si>
  <si>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</si>
  <si>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</si>
  <si>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</si>
  <si>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</si>
  <si>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</si>
  <si>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</si>
  <si>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</si>
  <si>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</si>
  <si>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</si>
  <si>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</si>
  <si>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</si>
  <si>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</si>
  <si>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</si>
  <si>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</si>
  <si>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</si>
  <si>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</si>
  <si>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</si>
  <si>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</si>
  <si>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</si>
  <si>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</si>
  <si>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</si>
  <si>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</si>
  <si>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</si>
  <si>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</si>
  <si>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</si>
  <si>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</si>
  <si>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</si>
  <si>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</si>
  <si>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</si>
  <si>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</si>
  <si>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</si>
  <si>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</si>
  <si>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</si>
  <si>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</si>
  <si>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</si>
  <si>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</si>
  <si>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</si>
  <si>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</si>
  <si>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</si>
  <si>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</si>
  <si>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</si>
  <si>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</si>
  <si>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</si>
  <si>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</si>
  <si>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</si>
  <si>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</si>
  <si>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</si>
  <si>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</si>
  <si>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</si>
  <si>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</si>
  <si>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</si>
  <si>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</si>
  <si>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</si>
  <si>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</si>
  <si>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</si>
  <si>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</si>
  <si>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</si>
  <si>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</si>
  <si>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</si>
  <si>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</si>
  <si>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</si>
  <si>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</si>
  <si>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</si>
  <si>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</si>
  <si>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</si>
  <si>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</si>
  <si>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</si>
  <si>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</si>
  <si>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</si>
  <si>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</si>
  <si>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</si>
  <si>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</si>
  <si>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</si>
  <si>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</si>
  <si>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</si>
  <si>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</si>
  <si>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</si>
  <si>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</si>
  <si>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</si>
  <si>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</si>
  <si>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</si>
  <si>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</si>
  <si>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</si>
  <si>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</si>
  <si>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</si>
  <si>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</si>
  <si>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</si>
  <si>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</si>
  <si>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</si>
  <si>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</si>
  <si>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</si>
  <si>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</si>
  <si>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</si>
  <si>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</si>
  <si>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</si>
  <si>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</si>
  <si>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</si>
  <si>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</si>
  <si>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</si>
  <si>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</si>
  <si>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</si>
  <si>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</si>
  <si>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</si>
  <si>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</si>
  <si>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</si>
  <si>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</si>
  <si>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</si>
  <si>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</si>
  <si>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</si>
  <si>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</si>
  <si>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</si>
  <si>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</si>
  <si>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</si>
  <si>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</si>
  <si>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</si>
  <si>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</si>
  <si>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</si>
  <si>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</si>
  <si>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</si>
  <si>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</si>
  <si>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</si>
  <si>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</si>
  <si>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</si>
  <si>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</si>
  <si>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</si>
  <si>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</si>
  <si>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</si>
  <si>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</si>
  <si>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</si>
  <si>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</si>
  <si>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</si>
  <si>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</si>
  <si>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</si>
  <si>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</si>
  <si>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</si>
  <si>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</si>
  <si>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</si>
  <si>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</si>
  <si>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</si>
  <si>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</si>
  <si>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</si>
  <si>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</si>
  <si>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</si>
  <si>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</si>
  <si>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</si>
  <si>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</si>
  <si>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</si>
  <si>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</si>
  <si>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</si>
  <si>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</si>
  <si>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</si>
  <si>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</si>
  <si>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</si>
  <si>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</si>
  <si>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</si>
  <si>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</si>
  <si>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</si>
  <si>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</si>
  <si>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</si>
  <si>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</si>
  <si>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</si>
  <si>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</si>
  <si>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</si>
  <si>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</si>
  <si>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</si>
  <si>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</si>
  <si>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</si>
  <si>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</si>
  <si>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</si>
  <si>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</si>
  <si>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</si>
  <si>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</si>
  <si>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</si>
  <si>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</si>
  <si>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</si>
  <si>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</si>
  <si>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</si>
  <si>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</si>
  <si>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</si>
  <si>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</si>
  <si>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</si>
  <si>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</si>
  <si>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</si>
  <si>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</si>
  <si>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</si>
  <si>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</si>
  <si>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</si>
  <si>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</si>
  <si>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</si>
  <si>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</si>
  <si>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</si>
  <si>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</si>
  <si>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</si>
  <si>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</si>
  <si>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</si>
  <si>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</si>
  <si>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</si>
  <si>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</si>
  <si>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</si>
  <si>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</si>
  <si>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</si>
  <si>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</si>
  <si>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</si>
  <si>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</si>
  <si>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</si>
  <si>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</si>
  <si>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</si>
  <si>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</si>
  <si>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</si>
  <si>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</si>
  <si>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</si>
  <si>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</si>
  <si>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</si>
  <si>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</si>
  <si>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</si>
  <si>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</si>
  <si>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</si>
  <si>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</si>
  <si>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</si>
  <si>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</si>
  <si>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</si>
  <si>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</si>
  <si>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</si>
  <si>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</si>
  <si>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</si>
  <si>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</si>
  <si>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</si>
  <si>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</si>
  <si>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</si>
  <si>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</si>
  <si>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</si>
  <si>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</si>
  <si>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</si>
  <si>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</si>
  <si>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</si>
  <si>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</si>
  <si>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</si>
  <si>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</si>
  <si>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</si>
  <si>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</si>
  <si>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</si>
  <si>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</si>
  <si>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</si>
  <si>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</si>
  <si>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</si>
  <si>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</si>
  <si>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</si>
  <si>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</si>
  <si>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</si>
  <si>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</si>
  <si>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</si>
  <si>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</si>
  <si>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</si>
  <si>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</si>
  <si>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</si>
  <si>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</si>
  <si>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</si>
  <si>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</si>
  <si>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</si>
  <si>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</si>
  <si>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</si>
  <si>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</si>
  <si>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</si>
  <si>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</si>
  <si>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</si>
  <si>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</si>
  <si>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</si>
  <si>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</si>
  <si>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</si>
  <si>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</si>
  <si>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</si>
  <si>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</si>
  <si>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</si>
  <si>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</si>
  <si>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</si>
  <si>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</si>
  <si>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</si>
  <si>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</si>
  <si>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</si>
  <si>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</si>
  <si>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</si>
  <si>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</si>
  <si>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</si>
  <si>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</si>
  <si>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</si>
  <si>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</si>
  <si>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</si>
  <si>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</si>
  <si>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</si>
  <si>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</si>
  <si>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</si>
  <si>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</si>
  <si>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</si>
  <si>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</si>
  <si>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</si>
  <si>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</si>
  <si>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</si>
  <si>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</si>
  <si>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</si>
  <si>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</si>
  <si>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</si>
  <si>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</si>
  <si>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</si>
  <si>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</si>
  <si>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</si>
  <si>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</si>
  <si>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</si>
  <si>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</si>
  <si>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</si>
  <si>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</si>
  <si>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</si>
  <si>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</si>
  <si>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</si>
  <si>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</si>
  <si>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</si>
  <si>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</si>
  <si>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</si>
  <si>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</si>
  <si>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</si>
  <si>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</si>
  <si>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</si>
  <si>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</si>
  <si>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</si>
  <si>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</si>
  <si>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</si>
  <si>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</si>
  <si>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</si>
  <si>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</si>
  <si>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</si>
  <si>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</si>
  <si>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</si>
  <si>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</si>
  <si>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</si>
  <si>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</si>
  <si>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</si>
  <si>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</si>
  <si>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</si>
  <si>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</si>
  <si>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</si>
  <si>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</si>
  <si>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</si>
  <si>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</si>
  <si>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</si>
  <si>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</si>
  <si>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</si>
  <si>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</si>
  <si>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</si>
  <si>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</si>
  <si>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</si>
  <si>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</si>
  <si>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</si>
  <si>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</si>
  <si>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</si>
  <si>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</si>
  <si>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</si>
  <si>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</si>
  <si>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</si>
  <si>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</si>
  <si>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</si>
  <si>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</si>
  <si>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</si>
  <si>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</si>
  <si>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</si>
  <si>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</si>
  <si>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</si>
  <si>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</si>
  <si>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</si>
  <si>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</si>
  <si>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</si>
  <si>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</si>
  <si>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</si>
  <si>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</si>
  <si>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</si>
  <si>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</si>
  <si>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</si>
  <si>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</si>
  <si>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</si>
  <si>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</si>
  <si>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</si>
  <si>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</si>
  <si>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</si>
  <si>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</si>
  <si>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</si>
  <si>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</si>
  <si>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</si>
  <si>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</si>
  <si>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</si>
  <si>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</si>
  <si>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</si>
  <si>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</si>
  <si>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</si>
  <si>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</si>
  <si>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</si>
  <si>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</si>
  <si>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</si>
  <si>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</si>
  <si>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</si>
  <si>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</si>
  <si>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</si>
  <si>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</si>
  <si>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</si>
  <si>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</si>
  <si>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</si>
  <si>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</si>
  <si>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</si>
  <si>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</si>
  <si>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</si>
  <si>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</si>
  <si>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</si>
  <si>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</si>
  <si>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</si>
  <si>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</si>
  <si>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</si>
  <si>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</si>
  <si>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</si>
  <si>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</si>
  <si>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</si>
  <si>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</si>
  <si>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</si>
  <si>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</si>
  <si>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</si>
  <si>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</si>
  <si>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</si>
  <si>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</si>
  <si>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</si>
  <si>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</si>
  <si>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</si>
  <si>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</si>
  <si>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</si>
  <si>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</si>
  <si>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</si>
  <si>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</si>
  <si>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</si>
  <si>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</si>
  <si>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</si>
  <si>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</si>
  <si>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</si>
  <si>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</si>
  <si>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</si>
  <si>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</si>
  <si>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</si>
  <si>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</si>
  <si>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</si>
  <si>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</si>
  <si>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</si>
  <si>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</si>
  <si>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</si>
  <si>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</si>
  <si>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</si>
  <si>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</si>
  <si>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</si>
  <si>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</si>
  <si>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</si>
  <si>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</si>
  <si>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</si>
  <si>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</si>
  <si>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</si>
  <si>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</si>
  <si>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</si>
  <si>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</si>
  <si>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</si>
  <si>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</si>
  <si>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</si>
  <si>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</si>
  <si>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</si>
  <si>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</si>
  <si>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</si>
  <si>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</si>
  <si>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</si>
  <si>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</si>
  <si>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</si>
  <si>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</si>
  <si>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</si>
  <si>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</si>
  <si>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</si>
  <si>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</si>
  <si>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</si>
  <si>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</si>
  <si>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</si>
  <si>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</si>
  <si>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</si>
  <si>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</si>
  <si>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</si>
  <si>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</si>
  <si>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</si>
  <si>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</si>
  <si>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</si>
  <si>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</si>
  <si>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</si>
  <si>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</si>
  <si>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</si>
  <si>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</si>
  <si>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</si>
  <si>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</si>
  <si>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</si>
  <si>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</si>
  <si>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</si>
  <si>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</si>
  <si>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</si>
  <si>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</si>
  <si>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</si>
  <si>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</si>
  <si>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</si>
  <si>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</si>
  <si>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</si>
  <si>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</si>
  <si>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</si>
  <si>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</si>
  <si>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</si>
  <si>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</si>
  <si>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</si>
  <si>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</si>
  <si>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</si>
  <si>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</si>
  <si>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</si>
  <si>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</si>
  <si>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</si>
  <si>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</si>
  <si>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</si>
  <si>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</si>
  <si>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</si>
  <si>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</si>
  <si>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</si>
  <si>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</si>
  <si>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</si>
  <si>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</si>
  <si>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</si>
  <si>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</si>
  <si>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</si>
  <si>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</si>
  <si>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</si>
  <si>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</si>
  <si>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</si>
  <si>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</si>
  <si>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</si>
  <si>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</si>
  <si>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</si>
  <si>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</si>
  <si>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</si>
  <si>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</si>
  <si>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</si>
  <si>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</si>
  <si>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</si>
  <si>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</si>
  <si>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</si>
  <si>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</si>
  <si>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</si>
  <si>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</si>
  <si>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</si>
  <si>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</si>
  <si>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</si>
  <si>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</si>
  <si>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</si>
  <si>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</si>
  <si>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</si>
  <si>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</si>
  <si>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</si>
  <si>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</si>
  <si>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</si>
  <si>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</si>
  <si>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</si>
  <si>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</si>
  <si>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</si>
  <si>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</si>
  <si>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</si>
  <si>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</si>
  <si>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</si>
  <si>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</si>
  <si>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</si>
  <si>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</si>
  <si>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</si>
  <si>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</si>
  <si>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</si>
  <si>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</si>
  <si>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</si>
  <si>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</si>
  <si>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</si>
  <si>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</si>
  <si>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</si>
  <si>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</si>
  <si>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</si>
  <si>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</si>
  <si>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</si>
  <si>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</si>
  <si>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</si>
  <si>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</si>
  <si>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</si>
  <si>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</si>
  <si>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</si>
  <si>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</si>
  <si>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</si>
  <si>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</si>
  <si>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</si>
  <si>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</si>
  <si>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</si>
  <si>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</si>
  <si>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</si>
  <si>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</si>
  <si>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</si>
  <si>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</si>
  <si>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</si>
  <si>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</si>
  <si>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</si>
  <si>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</si>
  <si>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</si>
  <si>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</si>
  <si>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</si>
  <si>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</si>
  <si>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</si>
  <si>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</si>
  <si>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</si>
  <si>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</si>
  <si>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</si>
  <si>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</si>
  <si>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</si>
  <si>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</si>
  <si>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</si>
  <si>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</si>
  <si>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</si>
  <si>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</si>
  <si>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</si>
  <si>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</si>
  <si>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</si>
  <si>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</si>
  <si>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</si>
  <si>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</si>
  <si>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</si>
  <si>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</si>
  <si>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</si>
  <si>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</si>
  <si>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</si>
  <si>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</si>
  <si>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</si>
  <si>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</si>
  <si>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</si>
  <si>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</si>
  <si>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</si>
  <si>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</si>
  <si>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</si>
  <si>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</si>
  <si>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</si>
  <si>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</si>
  <si>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</si>
  <si>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</si>
  <si>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</si>
  <si>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</si>
  <si>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</si>
  <si>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</si>
  <si>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</si>
  <si>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</si>
  <si>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</si>
  <si>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</si>
  <si>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</si>
  <si>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</si>
  <si>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</si>
  <si>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</si>
  <si>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</si>
  <si>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</si>
  <si>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</si>
  <si>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</si>
  <si>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</si>
  <si>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</si>
  <si>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</si>
  <si>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</si>
  <si>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</si>
  <si>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</si>
  <si>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</si>
  <si>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</si>
  <si>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</si>
  <si>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</si>
  <si>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</si>
  <si>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</si>
  <si>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</si>
  <si>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</si>
  <si>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</si>
  <si>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</si>
  <si>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</si>
  <si>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</si>
  <si>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</si>
  <si>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</si>
  <si>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</si>
  <si>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</si>
  <si>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</si>
  <si>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</si>
  <si>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</si>
  <si>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</si>
  <si>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</si>
  <si>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</si>
  <si>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</si>
  <si>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</si>
  <si>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</si>
  <si>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</si>
  <si>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</si>
  <si>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</si>
  <si>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</si>
  <si>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</si>
  <si>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</si>
  <si>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</si>
  <si>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</si>
  <si>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</si>
  <si>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</si>
  <si>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</si>
  <si>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</si>
  <si>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</si>
  <si>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</si>
  <si>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</si>
  <si>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</si>
  <si>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</si>
  <si>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</si>
  <si>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</si>
  <si>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</si>
  <si>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</si>
  <si>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</si>
  <si>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</si>
  <si>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</si>
  <si>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</si>
  <si>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</si>
  <si>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</si>
  <si>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</si>
  <si>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</si>
  <si>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</si>
  <si>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</si>
  <si>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</si>
  <si>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</si>
  <si>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</si>
  <si>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</si>
  <si>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</si>
  <si>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</si>
  <si>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</si>
  <si>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</si>
  <si>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</si>
  <si>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</si>
  <si>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</si>
  <si>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</si>
  <si>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</si>
  <si>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</si>
  <si>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</si>
  <si>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</si>
  <si>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</si>
  <si>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</si>
  <si>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</si>
  <si>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</si>
  <si>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</si>
  <si>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</si>
  <si>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</si>
  <si>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</si>
  <si>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</si>
  <si>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</si>
  <si>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</si>
  <si>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</si>
  <si>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</si>
  <si>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</si>
  <si>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</si>
  <si>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</si>
  <si>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</si>
  <si>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</si>
  <si>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</si>
  <si>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</si>
  <si>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</si>
  <si>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</si>
  <si>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</si>
  <si>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</si>
  <si>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</si>
  <si>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</si>
  <si>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</si>
  <si>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</si>
  <si>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</si>
  <si>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</si>
  <si>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</si>
  <si>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</si>
  <si>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</si>
  <si>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</si>
  <si>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</si>
  <si>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</si>
  <si>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</si>
  <si>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</si>
  <si>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</si>
  <si>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</si>
  <si>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</si>
  <si>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</si>
  <si>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</si>
  <si>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</si>
  <si>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</si>
  <si>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</si>
  <si>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</si>
  <si>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</si>
  <si>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</si>
  <si>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</si>
  <si>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</si>
  <si>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</si>
  <si>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</si>
  <si>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</si>
  <si>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</si>
  <si>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</si>
  <si>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</si>
  <si>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</si>
  <si>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</si>
  <si>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</si>
  <si>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</si>
  <si>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</si>
  <si>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</si>
  <si>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</si>
  <si>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</si>
  <si>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</si>
  <si>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</si>
  <si>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</si>
  <si>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</si>
  <si>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</si>
  <si>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</si>
  <si>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</si>
  <si>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</si>
  <si>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</si>
  <si>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</si>
  <si>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</si>
  <si>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</si>
  <si>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</si>
  <si>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</si>
  <si>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</si>
  <si>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</si>
  <si>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</si>
  <si>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</si>
  <si>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</si>
  <si>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</si>
  <si>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</si>
  <si>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</si>
  <si>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</si>
  <si>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</si>
  <si>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</si>
  <si>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</si>
  <si>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</si>
  <si>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</si>
  <si>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</si>
  <si>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</si>
  <si>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</si>
  <si>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</si>
  <si>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</si>
  <si>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</si>
  <si>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</si>
  <si>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</si>
  <si>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</si>
  <si>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</si>
  <si>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</si>
  <si>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</si>
  <si>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</si>
  <si>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</si>
  <si>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</si>
  <si>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</si>
  <si>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</si>
  <si>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</si>
  <si>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</si>
  <si>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</si>
  <si>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</si>
  <si>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</si>
  <si>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</si>
  <si>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</si>
  <si>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</si>
  <si>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</si>
  <si>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</si>
  <si>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</si>
  <si>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</si>
  <si>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</si>
  <si>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</si>
  <si>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</si>
  <si>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</si>
  <si>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</si>
  <si>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</si>
  <si>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</si>
  <si>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</si>
  <si>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</si>
  <si>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</si>
  <si>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</si>
  <si>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</si>
  <si>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</si>
  <si>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</si>
  <si>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</si>
  <si>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</si>
  <si>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</si>
  <si>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</si>
  <si>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</si>
  <si>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</si>
  <si>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</si>
  <si>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</si>
  <si>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</si>
  <si>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</si>
  <si>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</si>
  <si>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</si>
  <si>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</si>
  <si>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</si>
  <si>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</si>
  <si>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</si>
  <si>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</si>
  <si>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</si>
  <si>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</si>
  <si>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</si>
  <si>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</si>
  <si>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</si>
  <si>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</si>
  <si>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</si>
  <si>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</si>
  <si>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</si>
  <si>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</si>
  <si>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</si>
  <si>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</si>
  <si>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</si>
  <si>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</si>
  <si>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</si>
  <si>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</si>
  <si>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</si>
  <si>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</si>
  <si>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</si>
  <si>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</si>
  <si>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</si>
  <si>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</si>
  <si>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</si>
  <si>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</si>
  <si>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</si>
  <si>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</si>
  <si>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</si>
  <si>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</si>
  <si>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</si>
  <si>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</si>
  <si>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</si>
  <si>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</si>
  <si>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</si>
  <si>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</si>
  <si>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</si>
  <si>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</si>
  <si>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</si>
  <si>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</si>
  <si>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</si>
  <si>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</si>
  <si>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</si>
  <si>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</si>
  <si>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</si>
  <si>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</si>
  <si>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</si>
  <si>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</si>
  <si>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</si>
  <si>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</si>
  <si>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</si>
  <si>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</si>
  <si>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</si>
  <si>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</si>
  <si>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</si>
  <si>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</si>
  <si>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</si>
  <si>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</si>
  <si>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</si>
  <si>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</si>
  <si>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</si>
  <si>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</si>
  <si>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</si>
  <si>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</si>
  <si>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</si>
  <si>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</si>
  <si>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</si>
  <si>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</si>
  <si>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</si>
  <si>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</si>
  <si>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</si>
  <si>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</si>
  <si>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</si>
  <si>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</si>
  <si>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</si>
  <si>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</si>
  <si>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</si>
  <si>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</si>
  <si>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</si>
  <si>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</si>
  <si>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</si>
  <si>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</si>
  <si>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</si>
  <si>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</si>
  <si>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</si>
  <si>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</si>
  <si>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</si>
  <si>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</si>
  <si>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</si>
  <si>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</si>
  <si>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</si>
  <si>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</si>
  <si>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</si>
  <si>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</si>
  <si>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</si>
  <si>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</si>
  <si>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</si>
  <si>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</si>
  <si>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</si>
  <si>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</si>
  <si>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</si>
  <si>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</si>
  <si>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</si>
  <si>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</si>
  <si>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</si>
  <si>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</si>
  <si>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</si>
  <si>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</si>
  <si>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</si>
  <si>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</si>
  <si>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</si>
  <si>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</si>
  <si>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</si>
  <si>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</si>
  <si>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</si>
  <si>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</si>
  <si>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</si>
  <si>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</si>
  <si>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</si>
  <si>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</si>
  <si>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</si>
  <si>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</si>
  <si>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</si>
  <si>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</si>
  <si>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</si>
  <si>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</si>
  <si>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</si>
  <si>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</si>
  <si>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</si>
  <si>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</si>
  <si>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</si>
  <si>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</si>
  <si>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</si>
  <si>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</si>
  <si>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</si>
  <si>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</si>
  <si>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</si>
  <si>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</si>
  <si>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</si>
  <si>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</si>
  <si>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</si>
  <si>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</si>
  <si>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</si>
  <si>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</si>
  <si>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</si>
  <si>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</si>
  <si>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</si>
  <si>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</si>
  <si>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</si>
  <si>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</si>
  <si>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</si>
  <si>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</si>
  <si>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</si>
  <si>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</si>
  <si>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</si>
  <si>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</si>
  <si>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</si>
  <si>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</si>
  <si>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</si>
  <si>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</si>
  <si>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</si>
  <si>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</si>
  <si>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</si>
  <si>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</si>
  <si>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</si>
  <si>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</si>
  <si>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</si>
  <si>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</si>
  <si>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</si>
  <si>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</si>
  <si>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</si>
  <si>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</si>
  <si>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</si>
  <si>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</si>
  <si>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</si>
  <si>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</si>
  <si>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</si>
  <si>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</si>
  <si>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</si>
  <si>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</si>
  <si>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</si>
  <si>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</si>
  <si>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</si>
  <si>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</si>
  <si>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</si>
  <si>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</si>
  <si>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</si>
  <si>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</si>
  <si>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</si>
  <si>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</si>
  <si>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</si>
  <si>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</si>
  <si>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</si>
  <si>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</si>
  <si>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</si>
  <si>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</si>
  <si>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</si>
  <si>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</si>
  <si>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</si>
  <si>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</si>
  <si>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</si>
  <si>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</si>
  <si>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</si>
  <si>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</si>
  <si>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</si>
  <si>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</si>
  <si>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</si>
  <si>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</si>
  <si>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</si>
  <si>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</si>
  <si>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</si>
  <si>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</si>
  <si>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</si>
  <si>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</si>
  <si>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</si>
  <si>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</si>
  <si>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</si>
  <si>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</si>
  <si>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</si>
  <si>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</si>
  <si>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</si>
  <si>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</si>
  <si>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</si>
  <si>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</si>
  <si>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</si>
  <si>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</si>
  <si>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</si>
  <si>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</si>
  <si>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</si>
  <si>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</si>
  <si>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</si>
  <si>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</si>
  <si>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</si>
  <si>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</si>
  <si>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</si>
  <si>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</si>
  <si>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</si>
  <si>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</si>
  <si>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</si>
  <si>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</si>
  <si>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</si>
  <si>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</si>
  <si>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</si>
  <si>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</si>
  <si>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</si>
  <si>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</si>
  <si>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</si>
  <si>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</si>
  <si>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</si>
  <si>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</si>
  <si>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</si>
  <si>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</si>
  <si>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</si>
  <si>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</si>
  <si>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</si>
  <si>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</si>
  <si>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</si>
  <si>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</si>
  <si>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</si>
  <si>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</si>
  <si>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</si>
  <si>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</si>
  <si>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</si>
  <si>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</si>
  <si>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</si>
  <si>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</si>
  <si>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</si>
  <si>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</si>
  <si>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</si>
  <si>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</si>
  <si>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</si>
  <si>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</si>
  <si>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</si>
  <si>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</si>
  <si>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</si>
  <si>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</si>
  <si>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</si>
  <si>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</si>
  <si>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</si>
  <si>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</si>
  <si>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</si>
  <si>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</si>
  <si>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</si>
  <si>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</si>
  <si>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</si>
  <si>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</si>
  <si>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</si>
  <si>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</si>
  <si>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</si>
  <si>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</si>
  <si>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</si>
  <si>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</si>
  <si>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</si>
  <si>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</si>
  <si>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</si>
  <si>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</si>
  <si>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</si>
  <si>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</si>
  <si>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</si>
  <si>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</si>
  <si>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</si>
  <si>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</si>
  <si>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</si>
  <si>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</si>
  <si>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</si>
  <si>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</si>
  <si>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</si>
  <si>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</si>
  <si>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</si>
  <si>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</si>
  <si>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</si>
  <si>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</si>
  <si>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</si>
  <si>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</si>
  <si>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</si>
  <si>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</si>
  <si>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</si>
  <si>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</si>
  <si>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</si>
  <si>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</si>
  <si>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</si>
  <si>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</si>
  <si>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</si>
  <si>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</si>
  <si>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</si>
  <si>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</si>
  <si>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</si>
  <si>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</si>
  <si>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</si>
  <si>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</si>
  <si>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</si>
  <si>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</si>
  <si>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</si>
  <si>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</si>
  <si>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</si>
  <si>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</si>
  <si>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</si>
  <si>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</si>
  <si>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</si>
  <si>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</si>
  <si>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</si>
  <si>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</si>
  <si>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</si>
  <si>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</si>
  <si>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</si>
  <si>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</si>
  <si>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</si>
  <si>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</si>
  <si>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</si>
  <si>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</si>
  <si>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</si>
  <si>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</si>
  <si>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</si>
  <si>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</si>
  <si>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</si>
  <si>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</si>
  <si>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</si>
  <si>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</si>
  <si>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</si>
  <si>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</si>
  <si>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</si>
  <si>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</si>
  <si>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</si>
  <si>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</si>
  <si>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</si>
  <si>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</si>
  <si>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</si>
  <si>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</si>
  <si>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</si>
  <si>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</si>
  <si>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</si>
  <si>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</si>
  <si>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</si>
  <si>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</si>
  <si>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</si>
  <si>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</si>
  <si>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</si>
  <si>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</si>
  <si>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</si>
  <si>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</si>
  <si>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</si>
  <si>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</si>
  <si>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</si>
  <si>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</si>
  <si>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</si>
  <si>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</si>
  <si>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</si>
  <si>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</si>
  <si>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</si>
  <si>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</si>
  <si>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</si>
  <si>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</si>
  <si>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</si>
  <si>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</si>
  <si>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</si>
  <si>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</si>
  <si>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</si>
  <si>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</si>
  <si>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</si>
  <si>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</si>
  <si>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</si>
  <si>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</si>
  <si>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</si>
  <si>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</si>
  <si>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</si>
  <si>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</si>
  <si>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</si>
  <si>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</si>
  <si>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</si>
  <si>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</si>
  <si>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</si>
  <si>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</si>
  <si>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</si>
  <si>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</si>
  <si>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</si>
  <si>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</si>
  <si>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</si>
  <si>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</si>
  <si>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</si>
  <si>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</si>
  <si>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</si>
  <si>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</si>
  <si>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</si>
  <si>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</si>
  <si>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</si>
  <si>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</si>
  <si>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</si>
  <si>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</si>
  <si>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</si>
  <si>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</si>
  <si>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</si>
  <si>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</si>
  <si>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</si>
  <si>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</si>
  <si>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</si>
  <si>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</si>
  <si>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</si>
  <si>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</si>
  <si>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</si>
  <si>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</si>
  <si>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</si>
  <si>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</si>
  <si>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</si>
  <si>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</si>
  <si>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</si>
  <si>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</si>
  <si>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</si>
  <si>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</si>
  <si>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</si>
  <si>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</si>
  <si>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</si>
  <si>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</si>
  <si>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</si>
  <si>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</si>
  <si>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</si>
  <si>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</si>
  <si>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</si>
  <si>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</si>
  <si>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</si>
  <si>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</si>
  <si>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</si>
  <si>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</si>
  <si>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</si>
  <si>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</si>
  <si>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</si>
  <si>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</si>
  <si>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</si>
  <si>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</si>
  <si>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</si>
  <si>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</si>
  <si>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</si>
  <si>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</si>
  <si>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</si>
  <si>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</si>
  <si>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</si>
  <si>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</si>
  <si>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</si>
  <si>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</si>
  <si>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</si>
  <si>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</si>
  <si>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</si>
  <si>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</si>
  <si>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</si>
  <si>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</si>
  <si>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</si>
  <si>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</si>
  <si>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</si>
  <si>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</si>
  <si>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</si>
  <si>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</si>
  <si>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</si>
  <si>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</si>
  <si>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</si>
  <si>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</si>
  <si>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</si>
  <si>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</si>
  <si>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</si>
  <si>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</si>
  <si>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</si>
  <si>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</si>
  <si>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</si>
  <si>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</si>
  <si>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</si>
  <si>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</si>
  <si>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</si>
  <si>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</si>
  <si>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</si>
  <si>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</si>
  <si>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</si>
  <si>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</si>
  <si>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</si>
  <si>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</si>
  <si>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</si>
  <si>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</si>
  <si>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</si>
  <si>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</si>
  <si>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</si>
  <si>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</si>
  <si>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</si>
  <si>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</si>
  <si>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</si>
  <si>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</si>
  <si>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</si>
  <si>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</si>
  <si>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</si>
  <si>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</si>
  <si>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</si>
  <si>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</si>
  <si>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</si>
  <si>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</si>
  <si>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</si>
  <si>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</si>
  <si>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</si>
  <si>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</si>
  <si>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</si>
  <si>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</si>
  <si>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</si>
  <si>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</si>
  <si>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</si>
  <si>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</si>
  <si>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</si>
  <si>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</si>
  <si>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</si>
  <si>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</si>
  <si>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</si>
  <si>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</si>
  <si>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</si>
  <si>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</si>
  <si>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</si>
  <si>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</si>
  <si>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</si>
  <si>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</si>
  <si>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</si>
  <si>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</si>
  <si>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</si>
  <si>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</si>
  <si>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</si>
  <si>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</si>
  <si>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</si>
  <si>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</si>
  <si>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</si>
  <si>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</si>
  <si>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</si>
  <si>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</si>
  <si>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</si>
  <si>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</si>
  <si>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</si>
  <si>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</si>
  <si>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</si>
  <si>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</si>
  <si>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</si>
  <si>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</si>
  <si>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</si>
  <si>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</si>
  <si>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</si>
  <si>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</si>
  <si>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</si>
  <si>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</si>
  <si>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</si>
  <si>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</si>
  <si>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</si>
  <si>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</si>
  <si>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</si>
  <si>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</si>
  <si>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</si>
  <si>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</si>
  <si>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</si>
  <si>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</si>
  <si>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</si>
  <si>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</si>
  <si>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</si>
  <si>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</si>
  <si>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</si>
  <si>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</si>
  <si>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</si>
  <si>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</si>
  <si>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</si>
  <si>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</si>
  <si>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</si>
  <si>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</si>
  <si>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</si>
  <si>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</si>
  <si>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</si>
  <si>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</si>
  <si>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</si>
  <si>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</si>
  <si>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</si>
  <si>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</si>
  <si>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</si>
  <si>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</si>
  <si>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</si>
  <si>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</si>
  <si>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</si>
  <si>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</si>
  <si>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</si>
  <si>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</si>
  <si>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</si>
  <si>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</si>
  <si>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</si>
  <si>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</si>
  <si>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</si>
  <si>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</si>
  <si>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</si>
  <si>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</si>
  <si>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</si>
  <si>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</si>
  <si>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</si>
  <si>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</si>
  <si>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</si>
  <si>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</si>
  <si>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</si>
  <si>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</si>
  <si>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</si>
  <si>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</si>
  <si>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</si>
  <si>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</si>
  <si>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</si>
  <si>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</si>
  <si>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</si>
  <si>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</si>
  <si>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</si>
  <si>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</si>
  <si>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</si>
  <si>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</si>
  <si>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</si>
  <si>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</si>
  <si>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</si>
  <si>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</si>
  <si>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</si>
  <si>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</si>
  <si>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</si>
  <si>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</si>
  <si>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</si>
  <si>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</si>
  <si>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</si>
  <si>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</si>
  <si>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</si>
  <si>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</si>
  <si>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</si>
  <si>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</si>
  <si>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</si>
  <si>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</si>
  <si>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</si>
  <si>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</si>
  <si>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</si>
  <si>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</si>
  <si>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</si>
  <si>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</si>
  <si>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</si>
  <si>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</si>
  <si>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</si>
  <si>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</si>
  <si>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</si>
  <si>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</si>
  <si>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</si>
  <si>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</si>
  <si>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</si>
  <si>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</si>
  <si>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</si>
  <si>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</si>
  <si>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</si>
  <si>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</si>
  <si>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</si>
  <si>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</si>
  <si>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</si>
  <si>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</si>
  <si>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</si>
  <si>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</si>
  <si>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</si>
  <si>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</si>
  <si>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</si>
  <si>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</si>
  <si>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</si>
  <si>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</si>
  <si>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</si>
  <si>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</si>
  <si>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</si>
  <si>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</si>
  <si>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</si>
  <si>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</si>
  <si>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</si>
  <si>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</si>
  <si>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</si>
  <si>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</si>
  <si>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</si>
  <si>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</si>
  <si>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</si>
  <si>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</si>
  <si>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</si>
  <si>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</si>
  <si>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</si>
  <si>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</si>
  <si>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</si>
  <si>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</si>
  <si>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</si>
  <si>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</si>
  <si>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</si>
  <si>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</si>
  <si>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</si>
  <si>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</si>
  <si>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</si>
  <si>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</si>
  <si>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</si>
  <si>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</si>
  <si>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</si>
  <si>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</si>
  <si>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</si>
  <si>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</si>
  <si>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</si>
  <si>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</si>
  <si>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</si>
  <si>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</si>
  <si>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</si>
  <si>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</si>
  <si>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</si>
  <si>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</si>
  <si>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</si>
  <si>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</si>
  <si>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</si>
  <si>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</si>
  <si>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</si>
  <si>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</si>
  <si>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</si>
  <si>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</si>
  <si>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</si>
  <si>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</si>
  <si>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</si>
  <si>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</si>
  <si>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</si>
  <si>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</si>
  <si>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</si>
  <si>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</si>
  <si>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</si>
  <si>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</si>
  <si>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</si>
  <si>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</si>
  <si>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</si>
  <si>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</si>
  <si>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</si>
  <si>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</si>
  <si>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</si>
  <si>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</si>
  <si>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</si>
  <si>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</si>
  <si>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</si>
  <si>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</si>
  <si>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</si>
  <si>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</si>
  <si>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</si>
  <si>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</si>
  <si>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</si>
  <si>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</si>
  <si>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</si>
  <si>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</si>
  <si>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</si>
  <si>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</si>
  <si>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</si>
  <si>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</si>
  <si>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</si>
  <si>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</si>
  <si>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</si>
  <si>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</si>
  <si>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</si>
  <si>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</si>
  <si>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</si>
  <si>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</si>
  <si>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</si>
  <si>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</si>
  <si>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</si>
  <si>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</si>
  <si>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</si>
  <si>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</si>
  <si>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</si>
  <si>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</si>
  <si>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</si>
  <si>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</si>
  <si>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</si>
  <si>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</si>
  <si>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</si>
  <si>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</si>
  <si>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</si>
  <si>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</si>
  <si>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</si>
  <si>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</si>
  <si>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</si>
  <si>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</si>
  <si>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</si>
  <si>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</si>
  <si>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</si>
  <si>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</si>
  <si>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</si>
  <si>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</si>
  <si>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</si>
  <si>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</si>
  <si>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</si>
  <si>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</si>
  <si>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</si>
  <si>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</si>
  <si>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</si>
  <si>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</si>
  <si>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</si>
  <si>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</si>
  <si>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</si>
  <si>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</si>
  <si>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</si>
  <si>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</si>
  <si>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</si>
  <si>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</si>
  <si>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</si>
  <si>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</si>
  <si>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</si>
  <si>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</si>
  <si>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</si>
  <si>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</si>
  <si>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</si>
  <si>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</si>
  <si>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</si>
  <si>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</si>
  <si>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</si>
  <si>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</si>
  <si>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</si>
  <si>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</si>
  <si>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</si>
  <si>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</si>
  <si>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</si>
  <si>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</si>
  <si>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</si>
  <si>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</si>
  <si>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</si>
  <si>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</si>
  <si>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</si>
  <si>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</si>
  <si>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</si>
  <si>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</si>
  <si>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</si>
  <si>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</si>
  <si>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</si>
  <si>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</si>
  <si>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</si>
  <si>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</si>
  <si>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</si>
  <si>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</si>
  <si>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</si>
  <si>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</si>
  <si>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</si>
  <si>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</si>
  <si>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</si>
  <si>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</si>
  <si>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</si>
  <si>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</si>
  <si>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</si>
  <si>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</si>
  <si>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</si>
  <si>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</si>
  <si>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</si>
  <si>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</si>
  <si>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</si>
  <si>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</si>
  <si>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</si>
  <si>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</si>
  <si>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</si>
  <si>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</si>
  <si>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</si>
  <si>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</si>
  <si>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</si>
  <si>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</si>
  <si>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</si>
  <si>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</si>
  <si>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</si>
  <si>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</si>
  <si>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</si>
  <si>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</si>
  <si>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</si>
  <si>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</si>
  <si>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</si>
  <si>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</si>
  <si>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</si>
  <si>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</si>
  <si>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</si>
  <si>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</si>
  <si>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</si>
  <si>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</si>
  <si>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</si>
  <si>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</si>
  <si>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</si>
  <si>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</si>
  <si>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</si>
  <si>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</si>
  <si>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</si>
  <si>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</si>
  <si>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</si>
  <si>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</si>
  <si>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</si>
  <si>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</si>
  <si>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</si>
  <si>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</si>
  <si>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</si>
  <si>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</si>
  <si>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</si>
  <si>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</si>
  <si>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</si>
  <si>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</si>
  <si>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</si>
  <si>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</si>
  <si>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</si>
  <si>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</si>
  <si>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</si>
  <si>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</si>
  <si>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</si>
  <si>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</si>
  <si>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</si>
  <si>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</si>
  <si>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</si>
  <si>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</si>
  <si>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</si>
  <si>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</si>
  <si>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</si>
  <si>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</si>
  <si>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</si>
  <si>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</si>
  <si>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</si>
  <si>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</si>
  <si>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</si>
  <si>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</si>
  <si>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</si>
  <si>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</si>
  <si>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</si>
  <si>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</si>
  <si>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</si>
  <si>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</si>
  <si>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</si>
  <si>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</si>
  <si>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</si>
  <si>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</si>
  <si>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</si>
  <si>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</si>
  <si>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</si>
  <si>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</si>
  <si>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</si>
  <si>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</si>
  <si>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</si>
  <si>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</si>
  <si>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</si>
  <si>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</si>
  <si>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</si>
  <si>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</si>
  <si>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</si>
  <si>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</si>
  <si>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</si>
  <si>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</si>
  <si>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</si>
  <si>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</si>
  <si>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</si>
  <si>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</si>
  <si>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</si>
  <si>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</si>
  <si>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</si>
  <si>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</si>
  <si>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</si>
  <si>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</si>
  <si>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</si>
  <si>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</si>
  <si>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</si>
  <si>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</si>
  <si>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</si>
  <si>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</si>
  <si>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</si>
  <si>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</si>
  <si>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</si>
  <si>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</si>
  <si>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</si>
  <si>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</si>
  <si>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</si>
  <si>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</si>
  <si>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</si>
  <si>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</si>
  <si>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</si>
  <si>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</si>
  <si>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</si>
  <si>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</si>
  <si>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</si>
  <si>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</si>
  <si>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</si>
  <si>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</si>
  <si>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</si>
  <si>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</si>
  <si>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</si>
  <si>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</si>
  <si>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</si>
  <si>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</si>
  <si>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</si>
  <si>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</si>
  <si>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</si>
  <si>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</si>
  <si>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</si>
  <si>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</si>
  <si>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</si>
  <si>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</si>
  <si>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</si>
  <si>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</si>
  <si>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</si>
  <si>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</si>
  <si>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</si>
  <si>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</si>
  <si>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</si>
  <si>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</si>
  <si>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</si>
  <si>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</si>
  <si>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</si>
  <si>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</si>
  <si>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</si>
  <si>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</si>
  <si>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</si>
  <si>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</si>
  <si>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</si>
  <si>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</si>
  <si>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</si>
  <si>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</si>
  <si>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</si>
  <si>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</si>
  <si>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</si>
  <si>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</si>
  <si>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</si>
  <si>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</si>
  <si>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</si>
  <si>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</si>
  <si>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</si>
  <si>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</si>
  <si>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</si>
  <si>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</si>
  <si>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</si>
  <si>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</si>
  <si>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</si>
  <si>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</si>
  <si>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</si>
  <si>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</si>
  <si>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</si>
  <si>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</si>
  <si>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</si>
  <si>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</si>
  <si>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</si>
  <si>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</si>
  <si>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</si>
  <si>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</si>
  <si>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</si>
  <si>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</si>
  <si>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</si>
  <si>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</si>
  <si>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</si>
  <si>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</si>
  <si>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</si>
  <si>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</si>
  <si>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</si>
  <si>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</si>
  <si>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</si>
  <si>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</si>
  <si>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</si>
  <si>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</si>
  <si>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</si>
  <si>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</si>
  <si>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</si>
  <si>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</si>
  <si>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</si>
  <si>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</si>
  <si>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</si>
  <si>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</si>
  <si>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</si>
  <si>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</si>
  <si>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</si>
  <si>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</si>
  <si>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</si>
  <si>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</si>
  <si>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</si>
  <si>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</si>
  <si>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</si>
  <si>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</si>
  <si>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</si>
  <si>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</si>
  <si>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</si>
  <si>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</si>
  <si>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</si>
  <si>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</si>
  <si>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</si>
  <si>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</si>
  <si>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</si>
  <si>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</si>
  <si>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</si>
  <si>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</si>
  <si>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</si>
  <si>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</si>
  <si>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</si>
  <si>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</si>
  <si>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</si>
  <si>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</si>
  <si>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</si>
  <si>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</si>
  <si>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</si>
  <si>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</si>
  <si>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</si>
  <si>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</si>
  <si>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</si>
  <si>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</si>
  <si>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</si>
  <si>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</si>
  <si>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</si>
  <si>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</si>
  <si>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</si>
  <si>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</si>
  <si>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</si>
  <si>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</si>
  <si>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</si>
  <si>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</si>
  <si>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</si>
  <si>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</si>
  <si>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</si>
  <si>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</si>
  <si>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</si>
  <si>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</si>
  <si>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</si>
  <si>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</si>
  <si>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</si>
  <si>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</si>
  <si>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</si>
  <si>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</si>
  <si>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</si>
  <si>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</si>
  <si>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</si>
  <si>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</si>
  <si>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</si>
  <si>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</si>
  <si>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</si>
  <si>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</si>
  <si>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</si>
  <si>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</si>
  <si>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</si>
  <si>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</si>
  <si>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</si>
  <si>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</si>
  <si>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</si>
  <si>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</si>
  <si>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</si>
  <si>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</si>
  <si>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</si>
  <si>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</si>
  <si>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</si>
  <si>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</si>
  <si>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</si>
  <si>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</si>
  <si>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</si>
  <si>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</si>
  <si>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</si>
  <si>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</si>
  <si>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</si>
  <si>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</si>
  <si>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</si>
  <si>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</si>
  <si>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</si>
  <si>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</si>
  <si>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</si>
  <si>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</si>
  <si>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</si>
  <si>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</si>
  <si>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</si>
  <si>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</si>
  <si>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</si>
  <si>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</si>
  <si>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</si>
  <si>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</si>
  <si>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</si>
  <si>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</si>
  <si>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</si>
  <si>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</si>
  <si>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</si>
  <si>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</si>
  <si>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</si>
  <si>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</si>
  <si>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</si>
  <si>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</si>
  <si>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</si>
  <si>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</si>
  <si>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</si>
  <si>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</si>
  <si>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</si>
  <si>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</si>
  <si>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</si>
  <si>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</si>
  <si>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</si>
  <si>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</si>
  <si>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</si>
  <si>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</si>
  <si>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</si>
  <si>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</si>
  <si>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</si>
  <si>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</si>
  <si>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</si>
  <si>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</si>
  <si>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</si>
  <si>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</si>
  <si>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</si>
  <si>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</si>
  <si>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</si>
  <si>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</si>
  <si>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</si>
  <si>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</si>
  <si>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</si>
  <si>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</si>
  <si>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</si>
  <si>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</si>
  <si>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</si>
  <si>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</si>
  <si>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</si>
  <si>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</si>
  <si>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</si>
  <si>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</si>
  <si>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</si>
  <si>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</si>
  <si>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</si>
  <si>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</si>
  <si>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</si>
  <si>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</si>
  <si>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</si>
  <si>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</si>
  <si>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</si>
  <si>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</si>
  <si>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</si>
  <si>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</si>
  <si>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</si>
  <si>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</si>
  <si>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</si>
  <si>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</si>
  <si>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</si>
  <si>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</si>
  <si>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</si>
  <si>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</si>
  <si>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</si>
  <si>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</si>
  <si>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</si>
  <si>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</si>
  <si>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</si>
  <si>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</si>
  <si>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</si>
  <si>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</si>
  <si>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</si>
  <si>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</si>
  <si>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</si>
  <si>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</si>
  <si>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</si>
  <si>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</si>
  <si>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</si>
  <si>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</si>
  <si>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</si>
  <si>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</si>
  <si>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</si>
  <si>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</si>
  <si>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</si>
  <si>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</si>
  <si>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</si>
  <si>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</si>
  <si>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</si>
  <si>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</si>
  <si>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</si>
  <si>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</si>
  <si>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</si>
  <si>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</si>
  <si>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</si>
  <si>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</si>
  <si>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</si>
  <si>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</si>
  <si>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</si>
  <si>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</si>
  <si>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</si>
  <si>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</si>
  <si>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</si>
  <si>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</si>
  <si>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</si>
  <si>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</si>
  <si>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</si>
  <si>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</si>
  <si>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</si>
  <si>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</si>
  <si>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</si>
  <si>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</si>
  <si>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</si>
  <si>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</si>
  <si>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</si>
  <si>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</si>
  <si>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</si>
  <si>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</si>
  <si>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</si>
  <si>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</si>
  <si>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</si>
  <si>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</si>
  <si>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</si>
  <si>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</si>
  <si>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</si>
  <si>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</si>
  <si>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</si>
  <si>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</si>
  <si>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</si>
  <si>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</si>
  <si>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</si>
  <si>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</si>
  <si>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</si>
  <si>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</si>
  <si>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</si>
  <si>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</si>
  <si>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</si>
  <si>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</si>
  <si>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</si>
  <si>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</si>
  <si>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</si>
  <si>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</si>
  <si>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</si>
  <si>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</si>
  <si>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</si>
  <si>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</si>
  <si>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</si>
  <si>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</si>
  <si>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</si>
  <si>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</si>
  <si>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</si>
  <si>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</si>
  <si>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</si>
  <si>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</si>
  <si>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</si>
  <si>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</si>
  <si>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</si>
  <si>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</si>
  <si>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</si>
  <si>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</si>
  <si>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</si>
  <si>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</si>
  <si>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</si>
  <si>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</si>
  <si>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</si>
  <si>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</si>
  <si>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</si>
  <si>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</si>
  <si>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</si>
  <si>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</si>
  <si>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</si>
  <si>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</si>
  <si>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</si>
  <si>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</si>
  <si>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</si>
  <si>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</si>
  <si>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</si>
  <si>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</si>
  <si>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</si>
  <si>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</si>
  <si>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</si>
  <si>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</si>
  <si>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</si>
  <si>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</si>
  <si>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</si>
  <si>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</si>
  <si>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</si>
  <si>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</si>
  <si>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</si>
  <si>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</si>
  <si>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</si>
  <si>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</si>
  <si>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</si>
  <si>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</si>
  <si>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</si>
  <si>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</si>
  <si>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</si>
  <si>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</si>
  <si>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</si>
  <si>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</si>
  <si>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</si>
  <si>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</si>
  <si>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</si>
  <si>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</si>
  <si>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</si>
  <si>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</si>
  <si>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</si>
  <si>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</si>
  <si>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</si>
  <si>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</si>
  <si>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</si>
  <si>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</si>
  <si>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</si>
  <si>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</si>
  <si>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</si>
  <si>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</si>
  <si>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</si>
  <si>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</si>
  <si>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</si>
  <si>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</si>
  <si>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</si>
  <si>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</si>
  <si>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</si>
  <si>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</si>
  <si>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</si>
  <si>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</si>
  <si>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</si>
  <si>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</si>
  <si>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</si>
  <si>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</si>
  <si>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</si>
  <si>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</si>
  <si>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</si>
  <si>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</si>
  <si>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</si>
  <si>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</si>
  <si>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</si>
  <si>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</si>
  <si>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</si>
  <si>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</si>
  <si>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</si>
  <si>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</si>
  <si>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</si>
  <si>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</si>
  <si>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</si>
  <si>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</si>
  <si>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</si>
  <si>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</si>
  <si>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</si>
  <si>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</si>
  <si>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</si>
  <si>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</si>
  <si>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</si>
  <si>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</si>
  <si>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</si>
  <si>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</si>
  <si>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</si>
  <si>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</si>
  <si>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</si>
  <si>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</si>
  <si>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</si>
  <si>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</si>
  <si>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</si>
  <si>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</si>
  <si>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</si>
  <si>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</si>
  <si>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</si>
  <si>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</si>
  <si>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</si>
  <si>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</si>
  <si>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</si>
  <si>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</si>
  <si>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</si>
  <si>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</si>
  <si>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</si>
  <si>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</si>
  <si>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</si>
  <si>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</si>
  <si>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</si>
  <si>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</si>
  <si>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</si>
  <si>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</si>
  <si>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</si>
  <si>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</si>
  <si>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</si>
  <si>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</si>
  <si>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</si>
  <si>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</si>
  <si>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</si>
  <si>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</si>
  <si>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</si>
  <si>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</si>
  <si>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</si>
  <si>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</si>
  <si>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</si>
  <si>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</si>
  <si>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</si>
  <si>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</si>
  <si>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</si>
  <si>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</si>
  <si>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</si>
  <si>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</si>
  <si>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</si>
  <si>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</si>
  <si>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</si>
  <si>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</si>
  <si>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</si>
  <si>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</si>
  <si>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</si>
  <si>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</si>
  <si>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</si>
  <si>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</si>
  <si>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</si>
  <si>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</si>
  <si>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</si>
  <si>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</si>
  <si>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</si>
  <si>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</si>
  <si>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</si>
  <si>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</si>
  <si>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</si>
  <si>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</si>
  <si>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</si>
  <si>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</si>
  <si>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</si>
  <si>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</si>
  <si>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</si>
  <si>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</si>
  <si>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</si>
  <si>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</si>
  <si>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</si>
  <si>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</si>
  <si>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</si>
  <si>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</si>
  <si>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</si>
  <si>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</si>
  <si>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</si>
  <si>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</si>
  <si>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</si>
  <si>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</si>
  <si>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</si>
  <si>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</si>
  <si>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</si>
  <si>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</si>
  <si>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</si>
  <si>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</si>
  <si>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</si>
  <si>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</si>
  <si>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</si>
  <si>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</si>
  <si>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</si>
  <si>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</si>
  <si>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</si>
  <si>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</si>
  <si>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</si>
  <si>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</si>
  <si>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</si>
  <si>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</si>
  <si>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</si>
  <si>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</si>
  <si>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</si>
  <si>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</si>
  <si>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</si>
  <si>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</si>
  <si>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</si>
  <si>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</si>
  <si>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</si>
  <si>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</si>
  <si>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</si>
  <si>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</si>
  <si>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</si>
  <si>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</si>
  <si>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</si>
  <si>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</si>
  <si>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</si>
  <si>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</si>
  <si>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</si>
  <si>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</si>
  <si>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</si>
  <si>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</si>
  <si>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</si>
  <si>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</si>
  <si>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</si>
  <si>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</si>
  <si>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</si>
  <si>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</si>
  <si>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</si>
  <si>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</si>
  <si>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</si>
  <si>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</si>
  <si>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</si>
  <si>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</si>
  <si>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</si>
  <si>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</si>
  <si>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</si>
  <si>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</si>
  <si>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</si>
  <si>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</si>
  <si>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</si>
  <si>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</si>
  <si>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</si>
  <si>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</si>
  <si>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</si>
  <si>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</si>
  <si>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</si>
  <si>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</si>
  <si>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</si>
  <si>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</si>
  <si>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</si>
  <si>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</si>
  <si>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</si>
  <si>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</si>
  <si>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</si>
  <si>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</si>
  <si>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</si>
  <si>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</si>
  <si>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</si>
  <si>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</si>
  <si>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</si>
  <si>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</si>
  <si>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</si>
  <si>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</si>
  <si>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</si>
  <si>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</si>
  <si>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</si>
  <si>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</si>
  <si>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</si>
  <si>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</si>
  <si>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</si>
  <si>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</si>
  <si>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</si>
  <si>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</si>
  <si>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</si>
  <si>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</si>
  <si>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</si>
  <si>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</si>
  <si>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</si>
  <si>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</si>
  <si>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</si>
  <si>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</si>
  <si>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</si>
  <si>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</si>
  <si>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</si>
  <si>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</si>
  <si>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</si>
  <si>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</si>
  <si>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</si>
  <si>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</si>
  <si>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</si>
  <si>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</si>
  <si>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</si>
  <si>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</si>
  <si>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</si>
  <si>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</si>
  <si>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</si>
  <si>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</si>
  <si>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</si>
  <si>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</si>
  <si>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</si>
  <si>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</si>
  <si>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</si>
  <si>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</si>
  <si>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</si>
  <si>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</si>
  <si>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</si>
  <si>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</si>
  <si>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</si>
  <si>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</si>
  <si>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</si>
  <si>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</si>
  <si>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</si>
  <si>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</si>
  <si>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</si>
  <si>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</si>
  <si>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</si>
  <si>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</si>
  <si>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</si>
  <si>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</si>
  <si>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</si>
  <si>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</si>
  <si>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</si>
  <si>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</si>
  <si>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</si>
  <si>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</si>
  <si>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</si>
  <si>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</si>
  <si>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</si>
  <si>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</si>
  <si>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</si>
  <si>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</si>
  <si>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</si>
  <si>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</si>
  <si>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</si>
  <si>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</si>
  <si>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</si>
  <si>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</si>
  <si>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</si>
  <si>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</si>
  <si>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</si>
  <si>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</si>
  <si>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</si>
  <si>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</si>
  <si>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</si>
  <si>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</si>
  <si>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</si>
  <si>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</si>
  <si>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</si>
  <si>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</si>
  <si>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</si>
  <si>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</si>
  <si>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</si>
  <si>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</si>
  <si>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</si>
  <si>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</si>
  <si>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</si>
  <si>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</si>
  <si>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</si>
  <si>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</si>
  <si>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</si>
  <si>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</si>
  <si>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</si>
  <si>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</si>
  <si>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</si>
  <si>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</si>
  <si>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</si>
  <si>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</si>
  <si>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</si>
  <si>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</si>
  <si>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</si>
  <si>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</si>
  <si>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</si>
  <si>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</si>
  <si>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</si>
  <si>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</si>
  <si>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</si>
  <si>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</si>
  <si>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</si>
  <si>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</si>
  <si>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</si>
  <si>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</si>
  <si>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</si>
  <si>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</si>
  <si>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</si>
  <si>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</si>
  <si>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</si>
  <si>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</si>
  <si>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</si>
  <si>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</si>
  <si>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</si>
  <si>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</si>
  <si>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</si>
  <si>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</si>
  <si>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</si>
  <si>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</si>
  <si>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</si>
  <si>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</si>
  <si>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</si>
  <si>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</si>
  <si>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</si>
  <si>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</si>
  <si>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</si>
  <si>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</si>
  <si>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</si>
  <si>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</si>
  <si>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</si>
  <si>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</si>
  <si>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</si>
  <si>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</si>
  <si>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</si>
  <si>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</si>
  <si>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</si>
  <si>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</si>
  <si>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</si>
  <si>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</si>
  <si>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</si>
  <si>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</si>
  <si>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</si>
  <si>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</si>
  <si>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</si>
  <si>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</si>
  <si>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</si>
  <si>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</si>
  <si>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</si>
  <si>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</si>
  <si>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</si>
  <si>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</si>
  <si>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</si>
  <si>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</si>
  <si>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</si>
  <si>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</si>
  <si>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</si>
  <si>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</si>
  <si>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</si>
  <si>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</si>
  <si>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</si>
  <si>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</si>
  <si>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</si>
  <si>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</si>
  <si>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</si>
  <si>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</si>
  <si>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</si>
  <si>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</si>
  <si>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</si>
  <si>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</si>
  <si>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</si>
  <si>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</si>
  <si>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</si>
  <si>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</si>
  <si>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</si>
  <si>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</si>
  <si>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</si>
  <si>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</si>
  <si>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</si>
  <si>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</si>
  <si>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</si>
  <si>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</si>
  <si>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</si>
  <si>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</si>
  <si>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</si>
  <si>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</si>
  <si>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</si>
  <si>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</si>
  <si>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</si>
  <si>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</si>
  <si>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</si>
  <si>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</si>
  <si>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</si>
  <si>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</si>
  <si>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</si>
  <si>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</si>
  <si>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</si>
  <si>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</si>
  <si>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</si>
  <si>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</si>
  <si>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</si>
  <si>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</si>
  <si>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</si>
  <si>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</si>
  <si>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</si>
  <si>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</si>
  <si>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</si>
  <si>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</si>
  <si>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</si>
  <si>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</si>
  <si>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</si>
  <si>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</si>
  <si>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</si>
  <si>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</si>
  <si>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</si>
  <si>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</si>
  <si>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</si>
  <si>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</si>
  <si>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</si>
  <si>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</si>
  <si>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</si>
  <si>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</si>
  <si>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</si>
  <si>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</si>
  <si>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</si>
  <si>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</si>
  <si>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</si>
  <si>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</si>
  <si>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</si>
  <si>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</si>
  <si>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</si>
  <si>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</si>
  <si>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</si>
  <si>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</si>
  <si>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</si>
  <si>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</si>
  <si>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</si>
  <si>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</si>
  <si>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</si>
  <si>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</si>
  <si>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</si>
  <si>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</si>
  <si>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</si>
  <si>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</si>
  <si>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</si>
  <si>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</si>
  <si>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</si>
  <si>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</si>
  <si>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</si>
  <si>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</si>
  <si>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</si>
  <si>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</si>
  <si>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</si>
  <si>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</si>
  <si>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</si>
  <si>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</si>
  <si>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</si>
  <si>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</si>
  <si>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</si>
  <si>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</si>
  <si>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</si>
  <si>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</si>
  <si>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</si>
  <si>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</si>
  <si>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</si>
  <si>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</si>
  <si>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</si>
  <si>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</si>
  <si>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</si>
  <si>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</si>
  <si>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</si>
  <si>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</si>
  <si>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</si>
  <si>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</si>
  <si>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</si>
  <si>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</si>
  <si>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</si>
  <si>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</si>
  <si>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</si>
  <si>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</si>
  <si>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</si>
  <si>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</si>
  <si>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</si>
  <si>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</si>
  <si>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</si>
  <si>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</si>
  <si>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</si>
  <si>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</si>
  <si>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</si>
  <si>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</si>
  <si>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</si>
  <si>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</si>
  <si>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</si>
  <si>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</si>
  <si>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</si>
  <si>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</si>
  <si>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</si>
  <si>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</si>
  <si>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</si>
  <si>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</si>
  <si>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</si>
  <si>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</si>
  <si>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</si>
  <si>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</si>
  <si>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</si>
  <si>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</si>
  <si>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</si>
  <si>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</si>
  <si>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</si>
  <si>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</si>
  <si>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</si>
  <si>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</si>
  <si>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</si>
  <si>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</si>
  <si>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</si>
  <si>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</si>
  <si>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</si>
  <si>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</si>
  <si>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</si>
  <si>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</si>
  <si>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</si>
  <si>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</si>
  <si>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</si>
  <si>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</si>
  <si>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</si>
  <si>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</si>
  <si>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</si>
  <si>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</si>
  <si>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</si>
  <si>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</si>
  <si>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</si>
  <si>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</si>
  <si>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</si>
  <si>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</si>
  <si>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</si>
  <si>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</si>
  <si>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</si>
  <si>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</si>
  <si>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</si>
  <si>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</si>
  <si>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</si>
  <si>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</si>
  <si>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</si>
  <si>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</si>
  <si>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</si>
  <si>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</si>
  <si>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</si>
  <si>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</si>
  <si>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</si>
  <si>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</si>
  <si>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</si>
  <si>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</si>
  <si>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</si>
  <si>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</si>
  <si>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</si>
  <si>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</si>
  <si>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</si>
  <si>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</si>
  <si>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</si>
  <si>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</si>
  <si>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</si>
  <si>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</si>
  <si>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</si>
  <si>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</si>
  <si>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</si>
  <si>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</si>
  <si>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</si>
  <si>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</si>
  <si>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</si>
  <si>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</si>
  <si>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</si>
  <si>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</si>
  <si>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</si>
  <si>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</si>
  <si>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</si>
  <si>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</si>
  <si>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</si>
  <si>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</si>
  <si>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</si>
  <si>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</si>
  <si>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</si>
  <si>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</si>
  <si>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</si>
  <si>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</si>
  <si>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</si>
  <si>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</si>
  <si>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</si>
  <si>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</si>
  <si>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</si>
  <si>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</si>
  <si>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</si>
  <si>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</si>
  <si>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</si>
  <si>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</si>
  <si>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</si>
  <si>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</si>
  <si>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</si>
  <si>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</si>
  <si>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</si>
  <si>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</si>
  <si>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</si>
  <si>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</si>
  <si>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</si>
  <si>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</si>
  <si>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</si>
  <si>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</si>
  <si>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</si>
  <si>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</si>
  <si>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</si>
  <si>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</si>
  <si>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</si>
  <si>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</si>
  <si>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</si>
  <si>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</si>
  <si>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</si>
  <si>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</si>
  <si>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</si>
  <si>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</si>
  <si>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</si>
  <si>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</si>
  <si>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</si>
  <si>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</si>
  <si>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</si>
  <si>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</si>
  <si>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</si>
  <si>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</si>
  <si>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</si>
  <si>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</si>
  <si>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</si>
  <si>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</si>
  <si>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</si>
  <si>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</si>
  <si>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</si>
  <si>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</si>
  <si>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</si>
  <si>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</si>
  <si>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</si>
  <si>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</si>
  <si>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</si>
  <si>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</si>
  <si>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</si>
  <si>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</si>
  <si>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</si>
  <si>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</si>
  <si>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</si>
  <si>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</si>
  <si>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</si>
  <si>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</si>
  <si>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</si>
  <si>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</si>
  <si>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</si>
  <si>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</si>
  <si>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</si>
  <si>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</si>
  <si>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</si>
  <si>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</si>
  <si>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</si>
  <si>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</si>
  <si>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</si>
  <si>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</si>
  <si>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</si>
  <si>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</si>
  <si>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</si>
  <si>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</si>
  <si>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</si>
  <si>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</si>
  <si>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</si>
  <si>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</si>
  <si>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</si>
  <si>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</si>
  <si>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</si>
  <si>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</si>
  <si>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</si>
  <si>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</si>
  <si>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</si>
  <si>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</si>
  <si>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</si>
  <si>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</si>
  <si>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</si>
  <si>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</si>
  <si>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</si>
  <si>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</si>
  <si>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</si>
  <si>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</si>
  <si>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</si>
  <si>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</si>
  <si>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</si>
  <si>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</si>
  <si>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</si>
  <si>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</si>
  <si>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</si>
  <si>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</si>
  <si>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</si>
  <si>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</si>
  <si>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</si>
  <si>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</si>
  <si>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</si>
  <si>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</si>
  <si>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</si>
  <si>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</si>
  <si>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</si>
  <si>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</si>
  <si>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</si>
  <si>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</si>
  <si>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</si>
  <si>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</si>
  <si>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</si>
  <si>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</si>
  <si>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</si>
  <si>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</si>
  <si>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</si>
  <si>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</si>
  <si>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</si>
  <si>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</si>
  <si>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</si>
  <si>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</si>
  <si>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</si>
  <si>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</si>
  <si>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</si>
  <si>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</si>
  <si>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</si>
  <si>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</si>
  <si>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</si>
  <si>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</si>
  <si>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</si>
  <si>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</si>
  <si>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</si>
  <si>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</si>
  <si>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</si>
  <si>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</si>
  <si>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</si>
  <si>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</si>
  <si>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</si>
  <si>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</si>
  <si>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</si>
  <si>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</si>
  <si>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</si>
  <si>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</si>
  <si>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</si>
  <si>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</si>
  <si>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</si>
  <si>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</si>
  <si>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</si>
  <si>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</si>
  <si>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</si>
  <si>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</si>
  <si>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</si>
  <si>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</si>
  <si>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</si>
  <si>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</si>
  <si>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</si>
  <si>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</si>
  <si>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</si>
  <si>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</si>
  <si>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</si>
  <si>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</si>
  <si>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</si>
  <si>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</si>
  <si>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</si>
  <si>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</si>
  <si>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</si>
  <si>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</si>
  <si>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</si>
  <si>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</si>
  <si>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</si>
  <si>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</si>
  <si>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</si>
  <si>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</si>
  <si>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</si>
  <si>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</si>
  <si>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</si>
  <si>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</si>
  <si>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</si>
  <si>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</si>
  <si>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</si>
  <si>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</si>
  <si>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</si>
  <si>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</si>
  <si>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</si>
  <si>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</si>
  <si>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</si>
  <si>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</si>
  <si>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</si>
  <si>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</si>
  <si>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</si>
  <si>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</si>
  <si>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</si>
  <si>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</si>
  <si>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</si>
  <si>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</si>
  <si>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</si>
  <si>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</si>
  <si>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</si>
  <si>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</si>
  <si>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</si>
  <si>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</si>
  <si>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</si>
  <si>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</si>
  <si>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</si>
  <si>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</si>
  <si>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</si>
  <si>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</si>
  <si>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</si>
  <si>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</si>
  <si>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</si>
  <si>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</si>
  <si>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</si>
  <si>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</si>
  <si>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</si>
  <si>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</si>
  <si>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</si>
  <si>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</si>
  <si>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</si>
  <si>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</si>
  <si>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</si>
  <si>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</si>
  <si>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</si>
  <si>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</si>
  <si>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</si>
  <si>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</si>
  <si>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</si>
  <si>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</si>
  <si>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</si>
  <si>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</si>
  <si>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</si>
  <si>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</si>
  <si>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</si>
  <si>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</si>
  <si>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</si>
  <si>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</si>
  <si>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</si>
  <si>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</si>
  <si>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</si>
  <si>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</si>
  <si>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</si>
  <si>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</si>
  <si>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</si>
  <si>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</si>
  <si>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</si>
  <si>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</si>
  <si>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</si>
  <si>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</si>
  <si>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</si>
  <si>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</si>
  <si>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</si>
  <si>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</si>
  <si>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</si>
  <si>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</si>
  <si>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</si>
  <si>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</si>
  <si>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</si>
  <si>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</si>
  <si>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</si>
  <si>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</si>
  <si>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</si>
  <si>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</si>
  <si>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</si>
  <si>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</si>
  <si>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</si>
  <si>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</si>
  <si>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</si>
  <si>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</si>
  <si>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</si>
  <si>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</si>
  <si>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</si>
  <si>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</si>
  <si>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</si>
  <si>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</si>
  <si>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</si>
  <si>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</si>
  <si>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</si>
  <si>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</si>
  <si>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</si>
  <si>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</si>
  <si>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</si>
  <si>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</si>
  <si>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</si>
  <si>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</si>
  <si>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</si>
  <si>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</si>
  <si>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</si>
  <si>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</si>
  <si>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</si>
  <si>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</si>
  <si>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</si>
  <si>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</si>
  <si>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</si>
  <si>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</si>
  <si>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</si>
  <si>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</si>
  <si>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</si>
  <si>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</si>
  <si>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</si>
  <si>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</si>
  <si>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</si>
  <si>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</si>
  <si>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</si>
  <si>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</si>
  <si>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</si>
  <si>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</si>
  <si>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</si>
  <si>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</si>
  <si>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</si>
  <si>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</si>
  <si>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</si>
  <si>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</si>
  <si>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</si>
  <si>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</si>
  <si>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</si>
  <si>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</si>
  <si>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</si>
  <si>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</si>
  <si>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</si>
  <si>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</si>
  <si>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</si>
  <si>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</si>
  <si>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</si>
  <si>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</si>
  <si>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</si>
  <si>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</si>
  <si>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</si>
  <si>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</si>
  <si>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</si>
  <si>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</si>
  <si>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</si>
  <si>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</si>
  <si>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</si>
  <si>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</si>
  <si>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</si>
  <si>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</si>
  <si>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</si>
  <si>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</si>
  <si>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</si>
  <si>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</si>
  <si>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</si>
  <si>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</si>
  <si>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</si>
  <si>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</si>
  <si>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</si>
  <si>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</si>
  <si>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</si>
  <si>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</si>
  <si>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</si>
  <si>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</si>
  <si>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</si>
  <si>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</si>
  <si>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</si>
  <si>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</si>
  <si>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</si>
  <si>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</si>
  <si>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</si>
  <si>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</si>
  <si>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</si>
  <si>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</si>
  <si>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</si>
  <si>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</si>
  <si>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</si>
  <si>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</si>
  <si>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</si>
  <si>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</si>
  <si>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</si>
  <si>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</si>
  <si>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</si>
  <si>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</si>
  <si>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</si>
  <si>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</si>
  <si>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</si>
  <si>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</si>
  <si>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</si>
  <si>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</si>
  <si>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</si>
  <si>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</si>
  <si>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</si>
  <si>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</si>
  <si>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</si>
  <si>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</si>
  <si>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</si>
  <si>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</si>
  <si>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</si>
  <si>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</si>
  <si>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</si>
  <si>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</si>
  <si>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</si>
  <si>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</si>
  <si>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</si>
  <si>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</si>
  <si>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</si>
  <si>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</si>
  <si>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</si>
  <si>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</si>
  <si>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</si>
  <si>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</si>
  <si>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</si>
  <si>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</si>
  <si>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</si>
  <si>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</si>
  <si>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</si>
  <si>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</si>
  <si>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</si>
  <si>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</si>
  <si>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</si>
  <si>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</si>
  <si>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</si>
  <si>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</si>
  <si>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</si>
  <si>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</si>
  <si>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</si>
  <si>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</si>
  <si>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</si>
  <si>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</si>
  <si>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</si>
  <si>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</si>
  <si>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</si>
  <si>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</si>
  <si>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</si>
  <si>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</si>
  <si>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</si>
  <si>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</si>
  <si>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</si>
  <si>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</si>
  <si>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</si>
  <si>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</si>
  <si>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</si>
  <si>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</si>
  <si>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</si>
  <si>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</si>
  <si>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</si>
  <si>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</si>
  <si>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</si>
  <si>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</si>
  <si>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</si>
  <si>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</si>
  <si>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</si>
  <si>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</si>
  <si>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</si>
  <si>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</si>
  <si>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</si>
  <si>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</si>
  <si>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</si>
  <si>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</si>
  <si>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</si>
  <si>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</si>
  <si>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</si>
  <si>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</si>
  <si>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</si>
  <si>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</si>
  <si>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</si>
  <si>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</si>
  <si>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</si>
  <si>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</si>
  <si>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</si>
  <si>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</si>
  <si>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</si>
  <si>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</si>
  <si>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</si>
  <si>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</si>
  <si>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</si>
  <si>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</si>
  <si>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</si>
  <si>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</si>
  <si>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</si>
  <si>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</si>
  <si>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</si>
  <si>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</si>
  <si>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</si>
  <si>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</si>
  <si>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</si>
  <si>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</si>
  <si>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</si>
  <si>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</si>
  <si>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</si>
  <si>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</si>
  <si>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</si>
  <si>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</si>
  <si>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</si>
  <si>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</si>
  <si>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</si>
  <si>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</si>
  <si>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</si>
  <si>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</si>
  <si>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</si>
  <si>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</si>
  <si>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</si>
  <si>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</si>
  <si>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</si>
  <si>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</si>
  <si>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</si>
  <si>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</si>
  <si>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</si>
  <si>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</si>
  <si>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</si>
  <si>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</si>
  <si>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</si>
  <si>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</si>
  <si>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</si>
  <si>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</si>
  <si>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</si>
  <si>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</si>
  <si>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</si>
  <si>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</si>
  <si>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</si>
  <si>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</si>
  <si>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</si>
  <si>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</si>
  <si>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</si>
  <si>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</si>
  <si>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</si>
  <si>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</si>
  <si>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</si>
  <si>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</si>
  <si>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</si>
  <si>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</si>
  <si>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</si>
  <si>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</si>
  <si>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</si>
  <si>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</si>
  <si>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</si>
  <si>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</si>
  <si>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</si>
  <si>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</si>
  <si>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</si>
  <si>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</si>
  <si>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</si>
  <si>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</si>
  <si>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</si>
  <si>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</si>
  <si>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</si>
  <si>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</si>
  <si>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</si>
  <si>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</si>
  <si>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</si>
  <si>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</si>
  <si>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</si>
  <si>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</si>
  <si>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</si>
  <si>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</si>
  <si>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</si>
  <si>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</si>
  <si>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</si>
  <si>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</si>
  <si>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</si>
  <si>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</si>
  <si>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</si>
  <si>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</si>
  <si>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</si>
  <si>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</si>
  <si>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</si>
  <si>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</si>
  <si>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</si>
  <si>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</si>
  <si>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</si>
  <si>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</si>
  <si>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</si>
  <si>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</si>
  <si>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</si>
  <si>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</si>
  <si>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</si>
  <si>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</si>
  <si>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</si>
  <si>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</si>
  <si>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</si>
  <si>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</si>
  <si>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</si>
  <si>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</si>
  <si>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</si>
  <si>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</si>
  <si>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</si>
  <si>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</si>
  <si>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</si>
  <si>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</si>
  <si>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</si>
  <si>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</si>
  <si>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</si>
  <si>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</si>
  <si>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</si>
  <si>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</si>
  <si>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</si>
  <si>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</si>
  <si>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</si>
  <si>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</si>
  <si>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</si>
  <si>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</si>
  <si>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</si>
  <si>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</si>
  <si>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</si>
  <si>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</si>
  <si>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</si>
  <si>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</si>
  <si>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</si>
  <si>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</si>
  <si>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</si>
  <si>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</si>
  <si>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</si>
  <si>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</si>
  <si>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</si>
  <si>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</si>
  <si>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</si>
  <si>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</si>
  <si>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</si>
  <si>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</si>
  <si>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</si>
  <si>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</si>
  <si>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</si>
  <si>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</si>
  <si>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</si>
  <si>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</si>
  <si>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</si>
  <si>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</si>
  <si>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</si>
  <si>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</si>
  <si>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</si>
  <si>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</si>
  <si>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</si>
  <si>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</si>
  <si>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</si>
  <si>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</si>
  <si>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</si>
  <si>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</si>
  <si>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</si>
  <si>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</si>
  <si>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</si>
  <si>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</si>
  <si>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</si>
  <si>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</si>
  <si>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</si>
  <si>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</si>
  <si>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</si>
  <si>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</si>
  <si>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</si>
  <si>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</si>
  <si>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</si>
  <si>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</si>
  <si>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</si>
  <si>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</si>
  <si>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</si>
  <si>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</si>
  <si>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</si>
  <si>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</si>
  <si>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</si>
  <si>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</si>
  <si>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</si>
  <si>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</si>
  <si>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</si>
  <si>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</si>
  <si>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</si>
  <si>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</si>
  <si>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</si>
  <si>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</si>
  <si>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</si>
  <si>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</si>
  <si>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</si>
  <si>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</si>
  <si>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</si>
  <si>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</si>
  <si>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</si>
  <si>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</si>
  <si>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</si>
  <si>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</si>
  <si>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</si>
  <si>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</si>
  <si>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</si>
  <si>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</si>
  <si>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</si>
  <si>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</si>
  <si>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</si>
  <si>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</si>
  <si>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</si>
  <si>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</si>
  <si>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</si>
  <si>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</si>
  <si>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</si>
  <si>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</si>
  <si>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</si>
  <si>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</si>
  <si>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</si>
  <si>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</si>
  <si>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</si>
  <si>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</si>
  <si>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</si>
  <si>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</si>
  <si>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</si>
  <si>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</si>
  <si>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</si>
  <si>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</si>
  <si>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</si>
  <si>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</si>
  <si>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</si>
  <si>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</si>
  <si>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</si>
  <si>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</si>
  <si>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</si>
  <si>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</si>
  <si>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</si>
  <si>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</si>
  <si>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</si>
  <si>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</si>
  <si>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</si>
  <si>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</si>
  <si>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</si>
  <si>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</si>
  <si>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</si>
  <si>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</si>
  <si>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</si>
  <si>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</si>
  <si>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</si>
  <si>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</si>
  <si>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</si>
  <si>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</si>
  <si>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</si>
  <si>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</si>
  <si>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</si>
  <si>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</si>
  <si>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</si>
  <si>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</si>
  <si>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</si>
  <si>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</si>
  <si>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</si>
  <si>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</si>
  <si>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</si>
  <si>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</si>
  <si>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</si>
  <si>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</si>
  <si>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</si>
  <si>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</si>
  <si>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</si>
  <si>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</si>
  <si>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</si>
  <si>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</si>
  <si>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</si>
  <si>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</si>
  <si>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</si>
  <si>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</si>
  <si>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</si>
  <si>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</si>
  <si>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</si>
  <si>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</si>
  <si>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</si>
  <si>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</si>
  <si>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</si>
  <si>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</si>
  <si>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</si>
  <si>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</si>
  <si>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</si>
  <si>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</si>
  <si>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</si>
  <si>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</si>
  <si>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</si>
  <si>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</si>
  <si>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</si>
  <si>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</si>
  <si>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</si>
  <si>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</si>
  <si>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</si>
  <si>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</si>
  <si>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</si>
  <si>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</si>
  <si>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</si>
  <si>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</si>
  <si>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</si>
  <si>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</si>
  <si>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</si>
  <si>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</si>
  <si>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</si>
  <si>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</si>
  <si>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</si>
  <si>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</si>
  <si>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</si>
  <si>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</si>
  <si>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</si>
  <si>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</si>
  <si>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</si>
  <si>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</si>
  <si>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</si>
  <si>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</si>
  <si>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</si>
  <si>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</si>
  <si>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</si>
  <si>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</si>
  <si>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</si>
  <si>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</si>
  <si>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</si>
  <si>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</si>
  <si>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</si>
  <si>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</si>
  <si>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</si>
  <si>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</si>
  <si>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</si>
  <si>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</si>
  <si>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</si>
  <si>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</si>
  <si>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</si>
  <si>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</si>
  <si>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</si>
  <si>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</si>
  <si>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</si>
  <si>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</si>
  <si>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</si>
  <si>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</si>
  <si>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</si>
  <si>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</si>
  <si>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</si>
  <si>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</si>
  <si>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</si>
  <si>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</si>
  <si>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</si>
  <si>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</si>
  <si>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</si>
  <si>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</si>
  <si>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</si>
  <si>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</si>
  <si>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</si>
  <si>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</si>
  <si>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</si>
  <si>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</si>
  <si>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</si>
  <si>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</si>
  <si>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</si>
  <si>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</si>
  <si>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</si>
  <si>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</si>
  <si>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</si>
  <si>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</si>
  <si>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</si>
  <si>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</si>
  <si>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</si>
  <si>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</si>
  <si>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</si>
  <si>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</si>
  <si>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</si>
  <si>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</si>
  <si>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</si>
  <si>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</si>
  <si>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</si>
  <si>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</si>
  <si>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</si>
  <si>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</si>
  <si>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</si>
  <si>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</si>
  <si>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</si>
  <si>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</si>
  <si>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</si>
  <si>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</si>
  <si>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</si>
  <si>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</si>
  <si>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</si>
  <si>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</si>
  <si>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</si>
  <si>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</si>
  <si>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</si>
  <si>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</si>
  <si>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</si>
  <si>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</si>
  <si>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</si>
  <si>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</si>
  <si>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</si>
  <si>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</si>
  <si>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</si>
  <si>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</si>
  <si>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</si>
  <si>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</si>
  <si>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</si>
  <si>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</si>
  <si>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</si>
  <si>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</si>
  <si>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</si>
  <si>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</si>
  <si>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</si>
  <si>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</si>
  <si>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</si>
  <si>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</si>
  <si>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</si>
  <si>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</si>
  <si>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</si>
  <si>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</si>
  <si>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</si>
  <si>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</si>
  <si>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</si>
  <si>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</si>
  <si>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</si>
  <si>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</si>
  <si>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</si>
  <si>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</si>
  <si>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</si>
  <si>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</si>
  <si>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</si>
  <si>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</si>
  <si>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</si>
  <si>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</si>
  <si>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</si>
  <si>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</si>
  <si>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</si>
  <si>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</si>
  <si>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</si>
  <si>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</si>
  <si>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</si>
  <si>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</si>
  <si>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</si>
  <si>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</si>
  <si>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</si>
  <si>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</si>
  <si>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</si>
  <si>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</si>
  <si>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</si>
  <si>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</si>
  <si>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</si>
  <si>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</si>
  <si>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</si>
  <si>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</si>
  <si>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</si>
  <si>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</si>
  <si>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</si>
  <si>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</si>
  <si>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</si>
  <si>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</si>
  <si>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</si>
  <si>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</si>
  <si>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</si>
  <si>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</si>
  <si>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</si>
  <si>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</si>
  <si>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</si>
  <si>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</si>
  <si>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</si>
  <si>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</si>
  <si>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</si>
  <si>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</si>
  <si>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</si>
  <si>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</si>
  <si>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</si>
  <si>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</si>
  <si>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</si>
  <si>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</si>
  <si>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</si>
  <si>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</si>
  <si>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</si>
  <si>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</si>
  <si>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</si>
  <si>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</si>
  <si>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</si>
  <si>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</si>
  <si>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</si>
  <si>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</si>
  <si>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</si>
  <si>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</si>
  <si>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</si>
  <si>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</si>
  <si>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</si>
  <si>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</si>
  <si>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</si>
  <si>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</si>
  <si>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</si>
  <si>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</si>
  <si>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</si>
  <si>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</si>
  <si>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</si>
  <si>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</si>
  <si>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</si>
  <si>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</si>
  <si>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</si>
  <si>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</si>
  <si>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</si>
  <si>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</si>
  <si>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</si>
  <si>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</si>
  <si>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</si>
  <si>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</si>
  <si>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</si>
  <si>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</si>
  <si>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</si>
  <si>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</si>
  <si>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</si>
  <si>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</si>
  <si>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</si>
  <si>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</si>
  <si>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</si>
  <si>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</si>
  <si>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</si>
  <si>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</si>
  <si>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</si>
  <si>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</si>
  <si>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</si>
  <si>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</si>
  <si>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</si>
  <si>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</si>
  <si>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</si>
  <si>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</si>
  <si>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</si>
  <si>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</si>
  <si>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</si>
  <si>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</si>
  <si>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</si>
  <si>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</si>
  <si>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</si>
  <si>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</si>
  <si>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</si>
  <si>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</si>
  <si>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</si>
  <si>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</si>
  <si>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</si>
  <si>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</si>
  <si>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</si>
  <si>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</si>
  <si>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</si>
  <si>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</si>
  <si>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</si>
  <si>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</si>
  <si>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</si>
  <si>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</si>
  <si>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</si>
  <si>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</si>
  <si>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</si>
  <si>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</si>
  <si>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</si>
  <si>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</si>
  <si>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</si>
  <si>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</si>
  <si>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</si>
  <si>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</si>
  <si>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</si>
  <si>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</si>
  <si>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</si>
  <si>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</si>
  <si>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</si>
  <si>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</si>
  <si>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</si>
  <si>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</si>
  <si>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</si>
  <si>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</si>
  <si>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</si>
  <si>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</si>
  <si>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</si>
  <si>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</si>
  <si>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</si>
  <si>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</si>
  <si>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</si>
  <si>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</si>
  <si>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</si>
  <si>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</si>
  <si>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</si>
  <si>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</si>
  <si>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</si>
  <si>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</si>
  <si>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</si>
  <si>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</si>
  <si>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</si>
  <si>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</si>
  <si>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</si>
  <si>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</si>
  <si>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</si>
  <si>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</si>
  <si>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</si>
  <si>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</si>
  <si>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</si>
  <si>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</si>
  <si>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</si>
  <si>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</si>
  <si>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</si>
  <si>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</si>
  <si>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</si>
  <si>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</si>
  <si>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</si>
  <si>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</si>
  <si>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</si>
  <si>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</si>
  <si>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</si>
  <si>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</si>
  <si>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</si>
  <si>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</si>
  <si>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</si>
  <si>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</si>
  <si>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</si>
  <si>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</si>
  <si>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</si>
  <si>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</si>
  <si>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</si>
  <si>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</si>
  <si>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</si>
  <si>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</si>
  <si>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</si>
  <si>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</si>
  <si>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</si>
  <si>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</si>
  <si>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</si>
  <si>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</si>
  <si>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</si>
  <si>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</si>
  <si>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</si>
  <si>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</si>
  <si>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</si>
  <si>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</si>
  <si>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</si>
  <si>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</si>
  <si>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</si>
  <si>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</si>
  <si>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</si>
  <si>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</si>
  <si>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</si>
  <si>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</si>
  <si>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</si>
  <si>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</si>
  <si>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</si>
  <si>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</si>
  <si>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</si>
  <si>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</si>
  <si>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</si>
  <si>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</si>
  <si>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</si>
  <si>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</si>
  <si>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</si>
  <si>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</si>
  <si>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</si>
  <si>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</si>
  <si>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</si>
  <si>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</si>
  <si>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</si>
  <si>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</si>
  <si>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</si>
  <si>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</si>
  <si>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</si>
  <si>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</si>
  <si>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</si>
  <si>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</si>
  <si>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</si>
  <si>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</si>
  <si>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</si>
  <si>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</si>
  <si>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</si>
  <si>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</si>
  <si>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</si>
  <si>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</si>
  <si>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</si>
  <si>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</si>
  <si>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</si>
  <si>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</si>
  <si>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</si>
  <si>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</si>
  <si>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</si>
  <si>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</si>
  <si>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</si>
  <si>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</si>
  <si>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</si>
  <si>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</si>
  <si>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</si>
  <si>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</si>
  <si>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</si>
  <si>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</si>
  <si>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</si>
  <si>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</si>
  <si>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</si>
  <si>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</si>
  <si>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</si>
  <si>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</si>
  <si>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</si>
  <si>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</si>
  <si>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</si>
  <si>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</si>
  <si>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</si>
  <si>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</si>
  <si>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</si>
  <si>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</si>
  <si>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</si>
  <si>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</si>
  <si>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</si>
  <si>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</si>
  <si>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</si>
  <si>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</si>
  <si>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</si>
  <si>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</si>
  <si>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</si>
  <si>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</si>
  <si>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</si>
  <si>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</si>
  <si>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</si>
  <si>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</si>
  <si>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</si>
  <si>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</si>
  <si>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</si>
  <si>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</si>
  <si>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</si>
  <si>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</si>
  <si>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</si>
  <si>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</si>
  <si>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</si>
  <si>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</si>
  <si>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</si>
  <si>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</si>
  <si>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</si>
  <si>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</si>
  <si>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</si>
  <si>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</si>
  <si>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</si>
  <si>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</si>
  <si>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</si>
  <si>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</si>
  <si>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</si>
  <si>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</si>
  <si>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</si>
  <si>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</si>
  <si>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</si>
  <si>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</si>
  <si>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</si>
  <si>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</si>
  <si>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</si>
  <si>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</si>
  <si>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</si>
  <si>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</si>
  <si>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</si>
  <si>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</si>
  <si>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</si>
  <si>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</si>
  <si>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</si>
  <si>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</si>
  <si>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</si>
  <si>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</si>
  <si>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</si>
  <si>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</si>
  <si>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</si>
  <si>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</si>
  <si>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</si>
  <si>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</si>
  <si>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</si>
  <si>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</si>
  <si>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</si>
  <si>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</si>
  <si>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</si>
  <si>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</si>
  <si>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</si>
  <si>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</si>
  <si>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</si>
  <si>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</si>
  <si>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</si>
  <si>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</si>
  <si>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</si>
  <si>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</si>
  <si>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</si>
  <si>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</si>
  <si>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</si>
  <si>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</si>
  <si>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</si>
  <si>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</si>
  <si>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</si>
  <si>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</si>
  <si>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</si>
  <si>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</si>
  <si>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</si>
  <si>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</si>
  <si>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</si>
  <si>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</si>
  <si>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</si>
  <si>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</si>
  <si>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</si>
  <si>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</si>
  <si>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</si>
  <si>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</si>
  <si>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</si>
  <si>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</si>
  <si>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</si>
  <si>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</si>
  <si>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</si>
  <si>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</si>
  <si>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</si>
  <si>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</si>
  <si>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</si>
  <si>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</si>
  <si>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</si>
  <si>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</si>
  <si>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</si>
  <si>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</si>
  <si>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</si>
  <si>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</si>
  <si>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</si>
  <si>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</si>
  <si>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</si>
  <si>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</si>
  <si>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</si>
  <si>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</si>
  <si>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</si>
  <si>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</si>
  <si>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</si>
  <si>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</si>
  <si>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</si>
  <si>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</si>
  <si>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</si>
  <si>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</si>
  <si>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</si>
  <si>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</si>
  <si>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</si>
  <si>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</si>
  <si>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</si>
  <si>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</si>
  <si>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</si>
  <si>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</si>
  <si>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</si>
  <si>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</si>
  <si>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</si>
  <si>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</si>
  <si>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</si>
  <si>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</si>
  <si>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</si>
  <si>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</si>
  <si>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</si>
  <si>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</si>
  <si>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</si>
  <si>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</si>
  <si>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</si>
  <si>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</si>
  <si>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</si>
  <si>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</si>
  <si>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</si>
  <si>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</si>
  <si>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</si>
  <si>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</si>
  <si>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</si>
  <si>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</si>
  <si>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</si>
  <si>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</si>
  <si>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</si>
  <si>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</si>
  <si>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</si>
  <si>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</si>
  <si>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</si>
  <si>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</si>
  <si>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</si>
  <si>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</si>
  <si>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</si>
  <si>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</si>
  <si>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</si>
  <si>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</si>
  <si>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</si>
  <si>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</si>
  <si>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</si>
  <si>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</si>
  <si>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</si>
  <si>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</si>
  <si>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</si>
  <si>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</si>
  <si>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</si>
  <si>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</si>
  <si>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</si>
  <si>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</si>
  <si>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</si>
  <si>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</si>
  <si>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</si>
  <si>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</si>
  <si>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</si>
  <si>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</si>
  <si>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</si>
  <si>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</si>
  <si>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</si>
  <si>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</si>
  <si>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</si>
  <si>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</si>
  <si>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</si>
  <si>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</si>
  <si>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</si>
  <si>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</si>
  <si>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</si>
  <si>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</si>
  <si>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</si>
  <si>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</si>
  <si>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</si>
  <si>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</si>
  <si>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</si>
  <si>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</si>
  <si>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</si>
  <si>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</si>
  <si>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</si>
  <si>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</si>
  <si>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</si>
  <si>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</si>
  <si>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</si>
  <si>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</si>
  <si>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</si>
  <si>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</si>
  <si>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</si>
  <si>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</si>
  <si>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</si>
  <si>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</si>
  <si>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</si>
  <si>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</si>
  <si>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</si>
  <si>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</si>
  <si>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</si>
  <si>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</si>
  <si>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</si>
  <si>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</si>
  <si>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</si>
  <si>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</si>
  <si>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</si>
  <si>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</si>
  <si>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</si>
  <si>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</si>
  <si>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</si>
  <si>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</si>
  <si>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</si>
  <si>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</si>
  <si>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</si>
  <si>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</si>
  <si>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</si>
  <si>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</si>
  <si>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</si>
  <si>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</si>
  <si>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</si>
  <si>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</si>
  <si>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</si>
  <si>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</si>
  <si>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</si>
  <si>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</si>
  <si>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</si>
  <si>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</si>
  <si>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</si>
  <si>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</si>
  <si>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</si>
  <si>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</si>
  <si>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</si>
  <si>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</si>
  <si>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</si>
  <si>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</si>
  <si>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</si>
  <si>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</si>
  <si>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</si>
  <si>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</si>
  <si>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</si>
  <si>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</si>
  <si>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</si>
  <si>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</si>
  <si>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</si>
  <si>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</si>
  <si>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</si>
  <si>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</si>
  <si>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</si>
  <si>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</si>
  <si>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</si>
  <si>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</si>
  <si>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</si>
  <si>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</si>
  <si>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</si>
  <si>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</si>
  <si>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</si>
  <si>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</si>
  <si>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</si>
  <si>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</si>
  <si>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</si>
  <si>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</si>
  <si>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</si>
  <si>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</si>
  <si>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</si>
  <si>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</si>
  <si>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</si>
  <si>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</si>
  <si>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</si>
  <si>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</si>
  <si>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</si>
  <si>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</si>
  <si>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</si>
  <si>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</si>
  <si>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</si>
  <si>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</si>
  <si>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</si>
  <si>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</si>
  <si>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</si>
  <si>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</si>
  <si>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</si>
  <si>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</si>
  <si>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</si>
  <si>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</si>
  <si>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</si>
  <si>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</si>
  <si>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</si>
  <si>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</si>
  <si>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</si>
  <si>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</si>
  <si>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</si>
  <si>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</si>
  <si>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</si>
  <si>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</si>
  <si>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</si>
  <si>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</si>
  <si>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</si>
  <si>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</si>
  <si>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</si>
  <si>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</si>
  <si>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</si>
  <si>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</si>
  <si>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</si>
  <si>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</si>
  <si>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</si>
  <si>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</si>
  <si>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</si>
  <si>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</si>
  <si>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</si>
  <si>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</si>
  <si>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</si>
  <si>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</si>
  <si>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</si>
  <si>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</si>
  <si>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</si>
  <si>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</si>
  <si>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</si>
  <si>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</si>
  <si>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</si>
  <si>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</si>
  <si>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</si>
  <si>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</si>
  <si>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</si>
  <si>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</si>
  <si>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</si>
  <si>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</si>
  <si>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</si>
  <si>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</si>
  <si>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</si>
  <si>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</si>
  <si>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</si>
  <si>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</si>
  <si>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</si>
  <si>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</si>
  <si>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</si>
  <si>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</si>
  <si>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</si>
  <si>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</si>
  <si>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</si>
  <si>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</si>
  <si>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</si>
  <si>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</si>
  <si>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</si>
  <si>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</si>
  <si>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</si>
  <si>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</si>
  <si>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</si>
  <si>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</si>
  <si>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</si>
  <si>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</si>
  <si>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</si>
  <si>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</si>
  <si>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</si>
  <si>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</si>
  <si>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</si>
  <si>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</si>
  <si>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</si>
  <si>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</si>
  <si>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</si>
  <si>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</si>
  <si>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</si>
  <si>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</si>
  <si>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</si>
  <si>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</si>
  <si>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</si>
  <si>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</si>
  <si>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</si>
  <si>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</si>
  <si>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</si>
  <si>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</si>
  <si>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</si>
  <si>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</si>
  <si>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</si>
  <si>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</si>
  <si>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</si>
  <si>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</si>
  <si>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</si>
  <si>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</si>
  <si>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</si>
  <si>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</si>
  <si>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</si>
  <si>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</si>
  <si>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</si>
  <si>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</si>
  <si>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</si>
  <si>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</si>
  <si>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</si>
  <si>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</si>
  <si>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</si>
  <si>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</si>
  <si>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</si>
  <si>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</si>
  <si>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</si>
  <si>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</si>
  <si>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</si>
  <si>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</si>
  <si>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</si>
  <si>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</si>
  <si>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</si>
  <si>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</si>
  <si>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</si>
  <si>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</si>
  <si>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</si>
  <si>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</si>
  <si>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</si>
  <si>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</si>
  <si>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</si>
  <si>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</si>
  <si>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</si>
  <si>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</si>
  <si>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</si>
  <si>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</si>
  <si>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</si>
  <si>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</si>
  <si>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</si>
  <si>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</si>
  <si>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</si>
  <si>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</si>
  <si>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</si>
  <si>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</si>
  <si>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</si>
  <si>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</si>
  <si>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</si>
  <si>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</si>
  <si>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</si>
  <si>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</si>
  <si>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</si>
  <si>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</si>
  <si>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</si>
  <si>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</si>
  <si>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</si>
  <si>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</si>
  <si>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</si>
  <si>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</si>
  <si>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</si>
  <si>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</si>
  <si>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</si>
  <si>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</si>
  <si>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</si>
  <si>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</si>
  <si>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</si>
  <si>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</si>
  <si>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</si>
  <si>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</si>
  <si>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</si>
  <si>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</si>
  <si>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</si>
  <si>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</si>
  <si>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</si>
  <si>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</si>
  <si>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</si>
  <si>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</si>
  <si>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</si>
  <si>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</si>
  <si>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</si>
  <si>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</si>
  <si>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</si>
  <si>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</si>
  <si>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</si>
  <si>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</si>
  <si>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</si>
  <si>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</si>
  <si>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</si>
  <si>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</si>
  <si>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</si>
  <si>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</si>
  <si>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</si>
  <si>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</si>
  <si>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</si>
  <si>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</si>
  <si>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</si>
  <si>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</si>
  <si>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</si>
  <si>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</si>
  <si>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</si>
  <si>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</si>
  <si>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</si>
  <si>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</si>
  <si>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</si>
  <si>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</si>
  <si>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</si>
  <si>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</si>
  <si>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</si>
  <si>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</si>
  <si>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</si>
  <si>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</si>
  <si>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</si>
  <si>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</si>
  <si>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</si>
  <si>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</si>
  <si>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</si>
  <si>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</si>
  <si>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</si>
  <si>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</si>
  <si>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</si>
  <si>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</si>
  <si>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</si>
  <si>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</si>
  <si>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</si>
  <si>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</si>
  <si>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</si>
  <si>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</si>
  <si>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</si>
  <si>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</si>
  <si>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</si>
  <si>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</si>
  <si>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</si>
  <si>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</si>
  <si>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</si>
  <si>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</si>
  <si>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</si>
  <si>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</si>
  <si>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</si>
  <si>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</si>
  <si>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</si>
  <si>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</si>
  <si>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</si>
  <si>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</si>
  <si>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</si>
  <si>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</si>
  <si>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</si>
  <si>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</si>
  <si>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</si>
  <si>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</si>
  <si>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</si>
  <si>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</si>
  <si>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</si>
  <si>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</si>
  <si>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</si>
  <si>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</si>
  <si>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</si>
  <si>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</si>
  <si>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</si>
  <si>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</si>
  <si>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</si>
  <si>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</si>
  <si>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</si>
  <si>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</si>
  <si>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</si>
  <si>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</si>
  <si>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</si>
  <si>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</si>
  <si>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</si>
  <si>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</si>
  <si>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</si>
  <si>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</si>
  <si>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</si>
  <si>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</si>
  <si>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</si>
  <si>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</si>
  <si>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</si>
  <si>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</si>
  <si>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</si>
  <si>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</si>
  <si>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</si>
  <si>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</si>
  <si>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</si>
  <si>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</si>
  <si>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</si>
  <si>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</si>
  <si>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</si>
  <si>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</si>
  <si>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</si>
  <si>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</si>
  <si>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</si>
  <si>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</si>
  <si>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</si>
  <si>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</si>
  <si>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</si>
  <si>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</si>
  <si>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</si>
  <si>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</si>
  <si>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</si>
  <si>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</si>
  <si>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</si>
  <si>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</si>
  <si>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</si>
  <si>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</si>
  <si>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</si>
  <si>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</si>
  <si>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</si>
  <si>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</si>
  <si>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</si>
  <si>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</si>
  <si>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</si>
  <si>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</si>
  <si>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</si>
  <si>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</si>
  <si>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</si>
  <si>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</si>
  <si>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</si>
  <si>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</si>
  <si>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</si>
  <si>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</si>
  <si>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</si>
  <si>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</si>
  <si>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</si>
  <si>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</si>
  <si>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</si>
  <si>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</si>
  <si>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</si>
  <si>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</si>
  <si>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</si>
  <si>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</si>
  <si>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</si>
  <si>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</si>
  <si>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</si>
  <si>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</si>
  <si>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</si>
  <si>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</si>
  <si>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</si>
  <si>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</si>
  <si>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</si>
  <si>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</si>
  <si>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</si>
  <si>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</si>
  <si>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</si>
  <si>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</si>
  <si>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</si>
  <si>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</si>
  <si>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</si>
  <si>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</si>
  <si>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</si>
  <si>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</si>
  <si>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</si>
  <si>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</si>
  <si>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</si>
  <si>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</si>
  <si>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</si>
  <si>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</si>
  <si>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</si>
  <si>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</si>
  <si>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</si>
  <si>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</si>
  <si>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</si>
  <si>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</si>
  <si>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</si>
  <si>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</si>
  <si>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</si>
  <si>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</si>
  <si>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</si>
  <si>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</si>
  <si>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</si>
  <si>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</si>
  <si>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</si>
  <si>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</si>
  <si>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</si>
  <si>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</si>
  <si>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</si>
  <si>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</si>
  <si>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</si>
  <si>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</si>
  <si>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</si>
  <si>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</si>
  <si>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</si>
  <si>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</si>
  <si>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</si>
  <si>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</si>
  <si>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</si>
  <si>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</si>
  <si>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</si>
  <si>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</si>
  <si>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</si>
  <si>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</si>
  <si>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</si>
  <si>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</si>
  <si>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</si>
  <si>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</si>
  <si>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</si>
  <si>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</si>
  <si>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</si>
  <si>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</si>
  <si>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</si>
  <si>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</si>
  <si>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</si>
  <si>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</si>
  <si>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</si>
  <si>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</si>
  <si>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</si>
  <si>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</si>
  <si>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</si>
  <si>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</si>
  <si>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</si>
  <si>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</si>
  <si>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</si>
  <si>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</si>
  <si>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</si>
  <si>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</si>
  <si>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</si>
  <si>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</si>
  <si>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</si>
  <si>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</si>
  <si>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</si>
  <si>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</si>
  <si>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</si>
  <si>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</si>
  <si>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</si>
  <si>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</si>
  <si>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</si>
  <si>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</si>
  <si>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</si>
  <si>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</si>
  <si>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</si>
  <si>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</si>
  <si>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</si>
  <si>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</si>
  <si>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</si>
  <si>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</si>
  <si>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</si>
  <si>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</si>
  <si>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</si>
  <si>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</si>
  <si>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</si>
  <si>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</si>
  <si>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</si>
  <si>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</si>
  <si>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</si>
  <si>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</si>
  <si>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</si>
  <si>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</si>
  <si>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</si>
  <si>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</si>
  <si>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</si>
  <si>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</si>
  <si>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</si>
  <si>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</si>
  <si>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</si>
  <si>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</si>
  <si>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</si>
  <si>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</si>
  <si>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</si>
  <si>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</si>
  <si>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</si>
  <si>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</si>
  <si>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</si>
  <si>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</si>
  <si>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</si>
  <si>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</si>
  <si>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</si>
  <si>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</si>
  <si>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</si>
  <si>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</si>
  <si>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</si>
  <si>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</si>
  <si>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</si>
  <si>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</si>
  <si>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</si>
  <si>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</si>
  <si>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</si>
  <si>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</si>
  <si>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</si>
  <si>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</si>
  <si>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</si>
  <si>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</si>
  <si>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</si>
  <si>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</si>
  <si>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</si>
  <si>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</si>
  <si>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</si>
  <si>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</si>
  <si>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</si>
  <si>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</si>
  <si>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</si>
  <si>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</si>
  <si>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</si>
  <si>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</si>
  <si>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</si>
  <si>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</si>
  <si>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</si>
  <si>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</si>
  <si>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</si>
  <si>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</si>
  <si>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</si>
  <si>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</si>
  <si>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</si>
  <si>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</si>
  <si>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</si>
  <si>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</si>
  <si>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</si>
  <si>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</si>
  <si>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</si>
  <si>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</si>
  <si>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</si>
  <si>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</si>
  <si>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</si>
  <si>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</si>
  <si>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</si>
  <si>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</si>
  <si>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</si>
  <si>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</si>
  <si>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</si>
  <si>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</si>
  <si>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</si>
  <si>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</si>
  <si>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</si>
  <si>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</si>
  <si>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</si>
  <si>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</si>
  <si>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</si>
  <si>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</si>
  <si>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</si>
  <si>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</si>
  <si>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</si>
  <si>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</si>
  <si>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</si>
  <si>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</si>
  <si>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</si>
  <si>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</si>
  <si>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</si>
  <si>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</si>
  <si>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</si>
  <si>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</si>
  <si>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</si>
  <si>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</si>
  <si>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</si>
  <si>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</si>
  <si>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</si>
  <si>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</si>
  <si>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</si>
  <si>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</si>
  <si>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</si>
  <si>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</si>
  <si>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</si>
  <si>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</si>
  <si>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</si>
  <si>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</si>
  <si>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</si>
  <si>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</si>
  <si>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</si>
  <si>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</si>
  <si>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</si>
  <si>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</si>
  <si>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</si>
  <si>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</si>
  <si>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</si>
  <si>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</si>
  <si>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</si>
  <si>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</si>
  <si>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</si>
  <si>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</si>
  <si>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</si>
  <si>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</si>
  <si>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</si>
  <si>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</si>
  <si>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</si>
  <si>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</si>
  <si>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</si>
  <si>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</si>
  <si>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</si>
  <si>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</si>
  <si>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</si>
  <si>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</si>
  <si>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</si>
  <si>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</si>
  <si>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</si>
  <si>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</si>
  <si>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</si>
  <si>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</si>
  <si>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</si>
  <si>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</si>
  <si>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</si>
  <si>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</si>
  <si>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</si>
  <si>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</si>
  <si>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</si>
  <si>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</si>
  <si>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</si>
  <si>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</si>
  <si>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</si>
  <si>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</si>
  <si>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</si>
  <si>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</si>
  <si>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</si>
  <si>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</si>
  <si>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</si>
  <si>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</si>
  <si>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</si>
  <si>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</si>
  <si>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</si>
  <si>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</si>
  <si>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</si>
  <si>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</si>
  <si>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</si>
  <si>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</si>
  <si>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</si>
  <si>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</si>
  <si>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</si>
  <si>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</si>
  <si>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</si>
  <si>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</si>
  <si>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</si>
  <si>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</si>
  <si>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</si>
  <si>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</si>
  <si>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</si>
  <si>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</si>
  <si>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</si>
  <si>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</si>
  <si>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</si>
  <si>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</si>
  <si>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</si>
  <si>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</si>
  <si>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</si>
  <si>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</si>
  <si>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</si>
  <si>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</si>
  <si>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</si>
  <si>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</si>
  <si>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</si>
  <si>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</si>
  <si>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</si>
  <si>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</si>
  <si>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</si>
  <si>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</si>
  <si>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</si>
  <si>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</si>
  <si>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</si>
  <si>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</si>
  <si>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</si>
  <si>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</si>
  <si>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</si>
  <si>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</si>
  <si>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</si>
  <si>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</si>
  <si>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</si>
  <si>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</si>
  <si>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</si>
  <si>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</si>
  <si>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</si>
  <si>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</si>
  <si>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</si>
  <si>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</si>
  <si>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</si>
  <si>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</si>
  <si>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</si>
  <si>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</si>
  <si>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</si>
  <si>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</si>
  <si>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</si>
  <si>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</si>
  <si>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</si>
  <si>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</si>
  <si>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</si>
  <si>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</si>
  <si>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</si>
  <si>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</si>
  <si>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</si>
  <si>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</si>
  <si>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</si>
  <si>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</si>
  <si>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</si>
  <si>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</si>
  <si>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</si>
  <si>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</si>
  <si>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</si>
  <si>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</si>
  <si>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</si>
  <si>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</si>
  <si>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</si>
  <si>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</si>
  <si>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</si>
  <si>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</si>
  <si>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</si>
  <si>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</si>
  <si>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</si>
  <si>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</si>
  <si>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</si>
  <si>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</si>
  <si>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</si>
  <si>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</si>
  <si>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</si>
  <si>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</si>
  <si>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</si>
  <si>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</si>
  <si>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</si>
  <si>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</si>
  <si>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</si>
  <si>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</si>
  <si>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</si>
  <si>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</si>
  <si>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</si>
  <si>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</si>
  <si>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</si>
  <si>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</si>
  <si>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</si>
  <si>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</si>
  <si>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</si>
  <si>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</si>
  <si>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</si>
  <si>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</si>
  <si>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</si>
  <si>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</si>
  <si>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</si>
  <si>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</si>
  <si>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</si>
  <si>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</si>
  <si>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</si>
  <si>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</si>
  <si>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</si>
  <si>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</si>
  <si>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</si>
  <si>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</si>
  <si>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</si>
  <si>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</si>
  <si>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</si>
  <si>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</si>
  <si>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</si>
  <si>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</si>
  <si>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</si>
  <si>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</si>
  <si>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</si>
  <si>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</si>
  <si>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</si>
  <si>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</si>
  <si>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</si>
  <si>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</si>
  <si>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</si>
  <si>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</si>
  <si>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</si>
  <si>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</si>
  <si>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</si>
  <si>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</si>
  <si>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</si>
  <si>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</si>
  <si>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</si>
  <si>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</si>
  <si>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</si>
  <si>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</si>
  <si>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</si>
  <si>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</si>
  <si>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</si>
  <si>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</si>
  <si>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</si>
  <si>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</si>
  <si>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</si>
  <si>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</si>
  <si>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</si>
  <si>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</si>
  <si>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</si>
  <si>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</si>
  <si>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</si>
  <si>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</si>
  <si>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</si>
  <si>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</si>
  <si>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</si>
  <si>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</si>
  <si>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</si>
  <si>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</si>
  <si>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</si>
  <si>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</si>
  <si>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</si>
  <si>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</si>
  <si>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</si>
  <si>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</si>
  <si>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</si>
  <si>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</si>
  <si>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</si>
  <si>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</si>
  <si>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</si>
  <si>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</si>
  <si>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</si>
  <si>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</si>
  <si>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</si>
  <si>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</si>
  <si>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</si>
  <si>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</si>
  <si>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</si>
  <si>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</si>
  <si>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</si>
  <si>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</si>
  <si>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</si>
  <si>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</si>
  <si>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</si>
  <si>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</si>
  <si>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</si>
  <si>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</si>
  <si>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</si>
  <si>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</si>
  <si>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</si>
  <si>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</si>
  <si>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</si>
  <si>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</si>
  <si>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</si>
  <si>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</si>
  <si>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</si>
  <si>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</si>
  <si>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</si>
  <si>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</si>
  <si>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</si>
  <si>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</si>
  <si>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</si>
  <si>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</si>
  <si>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</si>
  <si>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</si>
  <si>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</si>
  <si>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</si>
  <si>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</si>
  <si>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</si>
  <si>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</si>
  <si>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</si>
  <si>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</si>
  <si>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</si>
  <si>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</si>
  <si>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</si>
  <si>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</si>
  <si>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</si>
  <si>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</si>
  <si>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</si>
  <si>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</si>
  <si>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</si>
  <si>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</si>
  <si>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</si>
  <si>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</si>
  <si>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</si>
  <si>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</si>
  <si>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</si>
  <si>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</si>
  <si>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</si>
  <si>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</si>
  <si>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</si>
  <si>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</si>
  <si>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</si>
  <si>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</si>
  <si>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</si>
  <si>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</si>
  <si>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</si>
  <si>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</si>
  <si>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</si>
  <si>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</si>
  <si>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</si>
  <si>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</si>
  <si>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</si>
  <si>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</si>
  <si>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</si>
  <si>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</si>
  <si>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</si>
  <si>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</si>
  <si>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</si>
  <si>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</si>
  <si>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</si>
  <si>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</si>
  <si>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</si>
  <si>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</si>
  <si>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</si>
  <si>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</si>
  <si>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</si>
  <si>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</si>
  <si>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</si>
  <si>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</si>
  <si>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</si>
  <si>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</si>
  <si>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</si>
  <si>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</si>
  <si>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</si>
  <si>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</si>
  <si>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</si>
  <si>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</si>
  <si>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</si>
  <si>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</si>
  <si>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</si>
  <si>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</si>
  <si>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</si>
  <si>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</si>
  <si>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</si>
  <si>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</si>
  <si>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</si>
  <si>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</si>
  <si>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</si>
  <si>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</si>
  <si>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</si>
  <si>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</si>
  <si>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</si>
  <si>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</si>
  <si>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</si>
  <si>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</si>
  <si>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</si>
  <si>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</si>
  <si>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</si>
  <si>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</si>
  <si>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</si>
  <si>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</si>
  <si>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</si>
  <si>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</si>
  <si>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</si>
  <si>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</si>
  <si>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</si>
  <si>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</si>
  <si>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</si>
  <si>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</si>
  <si>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</si>
  <si>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</si>
  <si>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</si>
  <si>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</si>
  <si>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</si>
  <si>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</si>
  <si>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</si>
  <si>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</si>
  <si>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</si>
  <si>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</si>
  <si>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</si>
  <si>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</si>
  <si>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</si>
  <si>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</si>
  <si>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</si>
  <si>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</si>
  <si>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</si>
  <si>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</si>
  <si>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</si>
  <si>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</si>
  <si>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</si>
  <si>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</si>
  <si>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</si>
  <si>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</si>
  <si>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</si>
  <si>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</si>
  <si>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</si>
  <si>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</si>
  <si>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</si>
  <si>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</si>
  <si>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</si>
  <si>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</si>
  <si>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</si>
  <si>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</si>
  <si>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</si>
  <si>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</si>
  <si>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</si>
  <si>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</si>
  <si>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</si>
  <si>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</si>
  <si>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</si>
  <si>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</si>
  <si>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</si>
  <si>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</si>
  <si>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</si>
  <si>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</si>
  <si>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</si>
  <si>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</si>
  <si>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</si>
  <si>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</si>
  <si>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</si>
  <si>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</si>
  <si>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</si>
  <si>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</si>
  <si>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</si>
  <si>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</si>
  <si>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</si>
  <si>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</si>
  <si>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</si>
  <si>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</si>
  <si>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</si>
  <si>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</si>
  <si>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</si>
  <si>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</si>
  <si>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</si>
  <si>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</si>
  <si>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</si>
  <si>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</si>
  <si>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</si>
  <si>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</si>
  <si>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</si>
  <si>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</si>
  <si>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</si>
  <si>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</si>
  <si>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</si>
  <si>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</si>
  <si>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</si>
  <si>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</si>
  <si>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</si>
  <si>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</si>
  <si>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</si>
  <si>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</si>
  <si>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</si>
  <si>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</si>
  <si>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</si>
  <si>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</si>
  <si>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</si>
  <si>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</si>
  <si>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</si>
  <si>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</si>
  <si>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</si>
  <si>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</si>
  <si>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</si>
  <si>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</si>
  <si>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</si>
  <si>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</si>
  <si>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</si>
  <si>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</si>
  <si>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</si>
  <si>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</si>
  <si>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</si>
  <si>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</si>
  <si>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</si>
  <si>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</si>
  <si>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</si>
  <si>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</si>
  <si>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</si>
  <si>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</si>
  <si>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</si>
  <si>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</si>
  <si>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</si>
  <si>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</si>
  <si>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</si>
  <si>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</si>
  <si>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</si>
  <si>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</si>
  <si>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</si>
  <si>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</si>
  <si>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</si>
  <si>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</si>
  <si>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</si>
  <si>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</si>
  <si>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</si>
  <si>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</si>
  <si>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</si>
  <si>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</si>
  <si>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</si>
  <si>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</si>
  <si>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</si>
  <si>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</si>
  <si>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</si>
  <si>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</si>
  <si>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</si>
  <si>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</si>
  <si>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</si>
  <si>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</si>
  <si>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</si>
  <si>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</si>
  <si>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</si>
  <si>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</si>
  <si>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</si>
  <si>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</si>
  <si>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</si>
  <si>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</si>
  <si>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</si>
  <si>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</si>
  <si>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</si>
  <si>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</si>
  <si>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</si>
  <si>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</si>
  <si>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</si>
  <si>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</si>
  <si>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</si>
  <si>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</si>
  <si>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</si>
  <si>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</si>
  <si>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</si>
  <si>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</si>
  <si>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</si>
  <si>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</si>
  <si>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</si>
  <si>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</si>
  <si>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</si>
  <si>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</si>
  <si>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</si>
  <si>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</si>
  <si>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</si>
  <si>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</si>
  <si>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</si>
  <si>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</si>
  <si>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</si>
  <si>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</si>
  <si>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</si>
  <si>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</si>
  <si>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</si>
  <si>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</si>
  <si>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</si>
  <si>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</si>
  <si>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</si>
  <si>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</si>
  <si>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</si>
  <si>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</si>
  <si>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</si>
  <si>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</si>
  <si>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</si>
  <si>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</si>
  <si>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</si>
  <si>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</si>
  <si>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</si>
  <si>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</si>
  <si>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</si>
  <si>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</si>
  <si>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</si>
  <si>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</si>
  <si>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</si>
  <si>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</si>
  <si>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</si>
  <si>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</si>
  <si>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</si>
  <si>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</si>
  <si>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</si>
  <si>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</si>
  <si>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</si>
  <si>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</si>
  <si>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</si>
  <si>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</si>
  <si>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</si>
  <si>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</si>
  <si>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</si>
  <si>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</si>
  <si>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</si>
  <si>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</si>
  <si>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</si>
  <si>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</si>
  <si>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</si>
  <si>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</si>
  <si>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</si>
  <si>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</si>
  <si>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</si>
  <si>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</si>
  <si>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</si>
  <si>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</si>
  <si>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</si>
  <si>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</si>
  <si>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</si>
  <si>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</si>
  <si>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</si>
  <si>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</si>
  <si>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</si>
  <si>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</si>
  <si>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</si>
  <si>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</si>
  <si>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</si>
  <si>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</si>
  <si>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</si>
  <si>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</si>
  <si>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</si>
  <si>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</si>
  <si>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</si>
  <si>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</si>
  <si>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</si>
  <si>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</si>
  <si>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</si>
  <si>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</si>
  <si>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</si>
  <si>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</si>
  <si>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</si>
  <si>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</si>
  <si>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</si>
  <si>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</si>
  <si>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</si>
  <si>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</si>
  <si>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</si>
  <si>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</si>
  <si>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</si>
  <si>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</si>
  <si>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</si>
  <si>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</si>
  <si>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</si>
  <si>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</si>
  <si>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</si>
  <si>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</si>
  <si>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</si>
  <si>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</si>
  <si>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</si>
  <si>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</si>
  <si>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</si>
  <si>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</si>
  <si>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</si>
  <si>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</si>
  <si>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</si>
  <si>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</si>
  <si>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</si>
  <si>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</si>
  <si>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</si>
  <si>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</si>
  <si>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</si>
  <si>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</si>
  <si>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</si>
  <si>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</si>
  <si>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</si>
  <si>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</si>
  <si>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</si>
  <si>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</si>
  <si>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</si>
  <si>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</si>
  <si>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</si>
  <si>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</si>
  <si>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</si>
  <si>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</si>
  <si>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</si>
  <si>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</si>
  <si>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</si>
  <si>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</si>
  <si>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</si>
  <si>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</si>
  <si>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</si>
  <si>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</si>
  <si>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</si>
  <si>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</si>
  <si>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</si>
  <si>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</si>
  <si>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</si>
  <si>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</si>
  <si>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</si>
  <si>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</si>
  <si>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</si>
  <si>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</si>
  <si>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</si>
  <si>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</si>
  <si>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</si>
  <si>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</si>
  <si>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</si>
  <si>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</si>
  <si>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</si>
  <si>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</si>
  <si>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</si>
  <si>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</si>
  <si>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</si>
  <si>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</si>
  <si>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</si>
  <si>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</si>
  <si>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</si>
  <si>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</si>
  <si>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</si>
  <si>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</si>
  <si>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</si>
  <si>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</si>
  <si>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</si>
  <si>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</si>
  <si>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</si>
  <si>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</si>
  <si>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</si>
  <si>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</si>
  <si>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</si>
  <si>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</si>
  <si>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</si>
  <si>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</si>
  <si>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</si>
  <si>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</si>
  <si>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</si>
  <si>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</si>
  <si>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</si>
  <si>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</si>
  <si>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</si>
  <si>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</si>
  <si>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</si>
  <si>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</si>
  <si>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</si>
  <si>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</si>
  <si>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</si>
  <si>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</si>
  <si>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</si>
  <si>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</si>
  <si>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</si>
  <si>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</si>
  <si>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</si>
  <si>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</si>
  <si>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</si>
  <si>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</si>
  <si>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</si>
  <si>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</si>
  <si>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</si>
  <si>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</si>
  <si>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</si>
  <si>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</si>
  <si>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</si>
  <si>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</si>
  <si>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</si>
  <si>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</si>
  <si>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</si>
  <si>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</si>
  <si>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</si>
  <si>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</si>
  <si>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</si>
  <si>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</si>
  <si>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</si>
  <si>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</si>
  <si>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</si>
  <si>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</si>
  <si>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</si>
  <si>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</si>
  <si>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</si>
  <si>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</si>
  <si>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</si>
  <si>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</si>
  <si>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</si>
  <si>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</si>
  <si>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</si>
  <si>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</si>
  <si>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</si>
  <si>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</si>
  <si>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</si>
  <si>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</si>
  <si>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</si>
  <si>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</si>
  <si>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</si>
  <si>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</si>
  <si>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</si>
  <si>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</si>
  <si>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</si>
  <si>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</si>
  <si>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</si>
  <si>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</si>
  <si>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</si>
  <si>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</si>
  <si>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</si>
  <si>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</si>
  <si>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</si>
  <si>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</si>
  <si>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</si>
  <si>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</si>
  <si>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</si>
  <si>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</si>
  <si>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</si>
  <si>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</si>
  <si>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</si>
  <si>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</si>
  <si>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</si>
  <si>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</si>
  <si>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</si>
  <si>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</si>
  <si>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</si>
  <si>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</si>
  <si>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</si>
  <si>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</si>
  <si>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</si>
  <si>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</si>
  <si>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</si>
  <si>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</si>
  <si>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</si>
  <si>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</si>
  <si>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</si>
  <si>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</si>
  <si>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</si>
  <si>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</si>
  <si>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</si>
  <si>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</si>
  <si>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</si>
  <si>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</si>
  <si>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</si>
  <si>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</si>
  <si>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</si>
  <si>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</si>
  <si>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</si>
  <si>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</si>
  <si>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</si>
  <si>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</si>
  <si>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</si>
  <si>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</si>
  <si>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</si>
  <si>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</si>
  <si>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</si>
  <si>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</si>
  <si>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</si>
  <si>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</si>
  <si>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</si>
  <si>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</si>
  <si>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</si>
  <si>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</si>
  <si>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</si>
  <si>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</si>
  <si>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</si>
  <si>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</si>
  <si>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</si>
  <si>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</si>
  <si>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</si>
  <si>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</si>
  <si>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</si>
  <si>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</si>
  <si>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</si>
  <si>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</si>
  <si>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</si>
  <si>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</si>
  <si>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</si>
  <si>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</si>
  <si>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</si>
  <si>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</si>
  <si>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</si>
  <si>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</si>
  <si>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</si>
  <si>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</si>
  <si>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</si>
  <si>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</si>
  <si>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</si>
  <si>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</si>
  <si>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</si>
  <si>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</si>
  <si>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</si>
  <si>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</si>
  <si>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</si>
  <si>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</si>
  <si>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</si>
  <si>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</si>
  <si>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</si>
  <si>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</si>
  <si>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</si>
  <si>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</si>
  <si>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</si>
  <si>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</si>
  <si>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</si>
  <si>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</si>
  <si>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</si>
  <si>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</si>
  <si>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</si>
  <si>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</si>
  <si>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</si>
  <si>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</si>
  <si>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</si>
  <si>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</si>
  <si>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</si>
  <si>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</si>
  <si>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</si>
  <si>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</si>
  <si>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</si>
  <si>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</si>
  <si>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</si>
  <si>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</si>
  <si>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</si>
  <si>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</si>
  <si>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</si>
  <si>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</si>
  <si>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</si>
  <si>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</si>
  <si>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</si>
  <si>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</si>
  <si>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</si>
  <si>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</si>
  <si>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</si>
  <si>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</si>
  <si>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</si>
  <si>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</si>
  <si>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</si>
  <si>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</si>
  <si>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</si>
  <si>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</si>
  <si>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</si>
  <si>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</si>
  <si>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</si>
  <si>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</si>
  <si>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</si>
  <si>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</si>
  <si>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</si>
  <si>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</si>
  <si>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</si>
  <si>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</si>
  <si>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</si>
  <si>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</si>
  <si>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</si>
  <si>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</si>
  <si>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</si>
  <si>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</si>
  <si>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</si>
  <si>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</si>
  <si>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</si>
  <si>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</si>
  <si>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</si>
  <si>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</si>
  <si>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</si>
  <si>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</si>
  <si>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</si>
  <si>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</si>
  <si>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</si>
  <si>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</si>
  <si>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</si>
  <si>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</si>
  <si>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</si>
  <si>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</si>
  <si>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</si>
  <si>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</si>
  <si>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</si>
  <si>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</si>
  <si>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</si>
  <si>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</si>
  <si>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</si>
  <si>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</si>
  <si>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</si>
  <si>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</si>
  <si>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</si>
  <si>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</si>
  <si>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</si>
  <si>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</si>
  <si>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</si>
  <si>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</si>
  <si>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</si>
  <si>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</si>
  <si>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</si>
  <si>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</si>
  <si>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</si>
  <si>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</si>
  <si>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</si>
  <si>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</si>
  <si>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</si>
  <si>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</si>
  <si>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</si>
  <si>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</si>
  <si>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</si>
  <si>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</si>
  <si>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</si>
  <si>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</si>
  <si>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</si>
  <si>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</si>
  <si>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</si>
  <si>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</si>
  <si>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</si>
  <si>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</si>
  <si>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</si>
  <si>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</si>
  <si>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</si>
  <si>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</si>
  <si>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</si>
  <si>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</si>
  <si>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</si>
  <si>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</si>
  <si>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</si>
  <si>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</si>
  <si>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</si>
  <si>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</si>
  <si>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</si>
  <si>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</si>
  <si>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</si>
  <si>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</si>
  <si>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</si>
  <si>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</si>
  <si>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</si>
  <si>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</si>
  <si>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</si>
  <si>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</si>
  <si>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</si>
  <si>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</si>
  <si>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</si>
  <si>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</si>
  <si>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</si>
  <si>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</si>
  <si>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</si>
  <si>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</si>
  <si>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</si>
  <si>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</si>
  <si>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</si>
  <si>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</si>
  <si>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</si>
  <si>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</si>
  <si>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</si>
  <si>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</si>
  <si>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</si>
  <si>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</si>
  <si>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</si>
  <si>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</si>
  <si>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</si>
  <si>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</si>
  <si>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</si>
  <si>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</si>
  <si>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</si>
  <si>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</si>
  <si>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</si>
  <si>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</si>
  <si>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</si>
  <si>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</si>
  <si>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</si>
  <si>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</si>
  <si>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</si>
  <si>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</si>
  <si>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</si>
  <si>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</si>
  <si>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</si>
  <si>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</si>
  <si>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</si>
  <si>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</si>
  <si>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</si>
  <si>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</si>
  <si>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</si>
  <si>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</si>
  <si>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</si>
  <si>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</si>
  <si>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</si>
  <si>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</si>
  <si>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</si>
  <si>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</si>
  <si>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</si>
  <si>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</si>
  <si>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</si>
  <si>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</si>
  <si>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</si>
  <si>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</si>
  <si>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</si>
  <si>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</si>
  <si>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</si>
  <si>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</si>
  <si>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</si>
  <si>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</si>
  <si>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</si>
  <si>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</si>
  <si>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</si>
  <si>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</si>
  <si>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</si>
  <si>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</si>
  <si>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</si>
  <si>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</si>
  <si>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</si>
  <si>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</si>
  <si>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</si>
  <si>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</si>
  <si>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</si>
  <si>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</si>
  <si>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</si>
  <si>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</si>
  <si>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</si>
  <si>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</si>
  <si>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</si>
  <si>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</si>
  <si>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</si>
  <si>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</si>
  <si>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</si>
  <si>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</si>
  <si>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</si>
  <si>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</si>
  <si>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</si>
  <si>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</si>
  <si>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</si>
  <si>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</si>
  <si>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</si>
  <si>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</si>
  <si>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</si>
  <si>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</si>
  <si>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</si>
  <si>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</si>
  <si>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</si>
  <si>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</si>
  <si>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</si>
  <si>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</si>
  <si>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</si>
  <si>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</si>
  <si>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</si>
  <si>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</si>
  <si>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</si>
  <si>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</si>
  <si>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</si>
  <si>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</si>
  <si>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</si>
  <si>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</si>
  <si>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</si>
  <si>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</si>
  <si>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</si>
  <si>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</si>
  <si>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</si>
  <si>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</si>
  <si>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</si>
  <si>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</si>
  <si>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</si>
  <si>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</si>
  <si>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</si>
  <si>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</si>
  <si>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</si>
  <si>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</si>
  <si>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</si>
  <si>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</si>
  <si>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</si>
  <si>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</si>
  <si>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</si>
  <si>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</si>
  <si>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</si>
  <si>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</si>
  <si>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</si>
  <si>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</si>
  <si>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</si>
  <si>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</si>
  <si>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</si>
  <si>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</si>
  <si>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</si>
  <si>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</si>
  <si>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</si>
  <si>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</si>
  <si>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</si>
  <si>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</si>
  <si>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</si>
  <si>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</si>
  <si>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</si>
  <si>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</si>
  <si>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</si>
  <si>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</si>
  <si>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</si>
  <si>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</si>
  <si>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</si>
  <si>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</si>
  <si>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</si>
  <si>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</si>
  <si>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</si>
  <si>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</si>
  <si>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</si>
  <si>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</si>
  <si>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</si>
  <si>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</si>
  <si>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</si>
  <si>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</si>
  <si>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</si>
  <si>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</si>
  <si>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</si>
  <si>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</si>
  <si>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</si>
  <si>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</si>
  <si>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</si>
  <si>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</si>
  <si>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</si>
  <si>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</si>
  <si>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</si>
  <si>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</si>
  <si>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</si>
  <si>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</si>
  <si>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</si>
  <si>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</si>
  <si>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</si>
  <si>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</si>
  <si>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</si>
  <si>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</si>
  <si>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</si>
  <si>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</si>
  <si>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</si>
  <si>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</si>
  <si>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</si>
  <si>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</si>
  <si>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</si>
  <si>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</si>
  <si>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</si>
  <si>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</si>
  <si>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</si>
  <si>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</si>
  <si>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</si>
  <si>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</si>
  <si>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</si>
  <si>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</si>
  <si>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</si>
  <si>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</si>
  <si>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</si>
  <si>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</si>
  <si>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</si>
  <si>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</si>
  <si>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</si>
  <si>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</si>
  <si>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</si>
  <si>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</si>
  <si>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</si>
  <si>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</si>
  <si>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</si>
  <si>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</si>
  <si>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</si>
  <si>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</si>
  <si>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</si>
  <si>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</si>
  <si>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</si>
  <si>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</si>
  <si>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</si>
  <si>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</si>
  <si>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</si>
  <si>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</si>
  <si>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</si>
  <si>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</si>
  <si>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</si>
  <si>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</si>
  <si>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</si>
  <si>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</si>
  <si>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</si>
  <si>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</si>
  <si>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</si>
  <si>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</si>
  <si>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</si>
  <si>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</si>
  <si>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</si>
  <si>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</si>
  <si>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</si>
  <si>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</si>
  <si>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</si>
  <si>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</si>
  <si>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</si>
  <si>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</si>
  <si>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</si>
  <si>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</si>
  <si>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</si>
  <si>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</si>
  <si>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</si>
  <si>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</si>
  <si>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</si>
  <si>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</si>
  <si>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</si>
  <si>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</si>
  <si>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</si>
  <si>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</si>
  <si>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</si>
  <si>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</si>
  <si>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</si>
  <si>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</si>
  <si>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</si>
  <si>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</si>
  <si>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</si>
  <si>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</si>
  <si>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</si>
  <si>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</si>
  <si>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</si>
  <si>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</si>
  <si>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</si>
  <si>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</si>
  <si>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</si>
  <si>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</si>
  <si>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</si>
  <si>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</si>
  <si>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</si>
  <si>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</si>
  <si>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</si>
  <si>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</si>
  <si>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</si>
  <si>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</si>
  <si>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</si>
  <si>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</si>
  <si>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</si>
  <si>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</si>
  <si>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</si>
  <si>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</si>
  <si>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</si>
  <si>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</si>
  <si>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</si>
  <si>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</si>
  <si>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</si>
  <si>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</si>
  <si>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</si>
  <si>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</si>
  <si>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</si>
  <si>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</si>
  <si>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</si>
  <si>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</si>
  <si>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</si>
  <si>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</si>
  <si>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</si>
  <si>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</si>
  <si>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</si>
  <si>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</si>
  <si>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</si>
  <si>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</si>
  <si>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</si>
  <si>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</si>
  <si>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</si>
  <si>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</si>
  <si>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</si>
  <si>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</si>
  <si>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</si>
  <si>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</si>
  <si>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</si>
  <si>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</si>
  <si>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</si>
  <si>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</si>
  <si>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</si>
  <si>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</si>
  <si>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</si>
  <si>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</si>
  <si>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</si>
  <si>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</si>
  <si>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</si>
  <si>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</si>
  <si>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</si>
  <si>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</si>
  <si>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</si>
  <si>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</si>
  <si>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</si>
  <si>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</si>
  <si>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</si>
  <si>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</si>
  <si>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</si>
  <si>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</si>
  <si>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</si>
  <si>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</si>
  <si>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</si>
  <si>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</si>
  <si>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</si>
  <si>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</si>
  <si>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</si>
  <si>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</si>
  <si>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</si>
  <si>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</si>
  <si>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</si>
  <si>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</si>
  <si>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</si>
  <si>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</si>
  <si>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</si>
  <si>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</si>
  <si>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</si>
  <si>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</si>
  <si>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</si>
  <si>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</si>
  <si>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</si>
  <si>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</si>
  <si>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</si>
  <si>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</si>
  <si>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</si>
  <si>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</si>
  <si>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</si>
  <si>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</si>
  <si>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</si>
  <si>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</si>
  <si>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</si>
  <si>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</si>
  <si>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</si>
  <si>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</si>
  <si>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</si>
  <si>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</si>
  <si>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</si>
  <si>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</si>
  <si>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</si>
  <si>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</si>
  <si>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</si>
  <si>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</si>
  <si>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</si>
  <si>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</si>
  <si>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</si>
  <si>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</si>
  <si>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</si>
  <si>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</si>
  <si>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</si>
  <si>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</si>
  <si>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</si>
  <si>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</si>
  <si>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</si>
  <si>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</si>
  <si>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</si>
  <si>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</si>
  <si>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</si>
  <si>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</si>
  <si>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</si>
  <si>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</si>
  <si>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</si>
  <si>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</si>
  <si>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</si>
  <si>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</si>
  <si>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</si>
  <si>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</si>
  <si>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</si>
  <si>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</si>
  <si>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</si>
  <si>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</si>
  <si>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</si>
  <si>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</si>
  <si>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</si>
  <si>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</si>
  <si>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</si>
  <si>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</si>
  <si>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</si>
  <si>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</si>
  <si>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</si>
  <si>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</si>
  <si>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</si>
  <si>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</si>
  <si>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</si>
  <si>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</si>
  <si>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</si>
  <si>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</si>
  <si>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</si>
  <si>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</si>
  <si>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</si>
  <si>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</si>
  <si>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</si>
  <si>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</si>
  <si>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</si>
  <si>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</si>
  <si>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</si>
  <si>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</si>
  <si>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</si>
  <si>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</si>
  <si>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</si>
  <si>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</si>
  <si>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</si>
  <si>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</si>
  <si>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</si>
  <si>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</si>
  <si>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</si>
  <si>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</si>
  <si>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</si>
  <si>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</si>
  <si>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</si>
  <si>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</si>
  <si>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</si>
  <si>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</si>
  <si>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</si>
  <si>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</si>
  <si>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</si>
  <si>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</si>
  <si>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</si>
  <si>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</si>
  <si>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</si>
  <si>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</si>
  <si>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</si>
  <si>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</si>
  <si>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</si>
  <si>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</si>
  <si>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</si>
  <si>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</si>
  <si>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</si>
  <si>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</si>
  <si>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</si>
  <si>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</si>
  <si>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</si>
  <si>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</si>
  <si>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</si>
  <si>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</si>
  <si>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</si>
  <si>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</si>
  <si>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</si>
  <si>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</si>
  <si>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</si>
  <si>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</si>
  <si>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</si>
  <si>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</si>
  <si>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</si>
  <si>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</si>
  <si>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</si>
  <si>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</si>
  <si>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</si>
  <si>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</si>
  <si>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</si>
  <si>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</si>
  <si>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</si>
  <si>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</si>
  <si>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</si>
  <si>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</si>
  <si>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</si>
  <si>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</si>
  <si>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</si>
  <si>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</si>
  <si>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</si>
  <si>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</si>
  <si>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</si>
  <si>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</si>
  <si>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</si>
  <si>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</si>
  <si>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</si>
  <si>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</si>
  <si>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</si>
  <si>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</si>
  <si>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</si>
  <si>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</si>
  <si>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</si>
  <si>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</si>
  <si>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</si>
  <si>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</si>
  <si>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</si>
  <si>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</si>
  <si>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</si>
  <si>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</si>
  <si>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</si>
  <si>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</si>
  <si>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</si>
  <si>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</si>
  <si>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</si>
  <si>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</si>
  <si>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</si>
  <si>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</si>
  <si>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</si>
  <si>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</si>
  <si>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</si>
  <si>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</si>
  <si>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</si>
  <si>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</si>
  <si>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</si>
  <si>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</si>
  <si>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</si>
  <si>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</si>
  <si>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</si>
  <si>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</si>
  <si>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</si>
  <si>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</si>
  <si>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</si>
  <si>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</si>
  <si>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</si>
  <si>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</si>
  <si>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</si>
  <si>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</si>
  <si>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</si>
  <si>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</si>
  <si>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</si>
  <si>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</si>
  <si>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</si>
  <si>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</si>
  <si>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</si>
  <si>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</si>
  <si>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</si>
  <si>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</si>
  <si>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</si>
  <si>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</si>
  <si>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</si>
  <si>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</si>
  <si>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</si>
  <si>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</si>
  <si>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</si>
  <si>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</si>
  <si>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</si>
  <si>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</si>
  <si>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</si>
  <si>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</si>
  <si>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</si>
  <si>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</si>
  <si>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</si>
  <si>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</si>
  <si>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</si>
  <si>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</si>
  <si>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</si>
  <si>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</si>
  <si>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</si>
  <si>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</si>
  <si>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</si>
  <si>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</si>
  <si>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</si>
  <si>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</si>
  <si>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</si>
  <si>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</si>
  <si>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</si>
  <si>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</si>
  <si>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</si>
  <si>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</si>
  <si>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</si>
  <si>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</si>
  <si>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</si>
  <si>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</si>
  <si>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</si>
  <si>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</si>
  <si>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</si>
  <si>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</si>
  <si>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</si>
  <si>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</si>
  <si>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</si>
  <si>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</si>
  <si>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</si>
  <si>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</si>
  <si>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</si>
  <si>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</si>
  <si>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</si>
  <si>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</si>
  <si>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</si>
  <si>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</si>
  <si>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</si>
  <si>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</si>
  <si>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</si>
  <si>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</si>
  <si>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</si>
  <si>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</si>
  <si>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</si>
  <si>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</si>
  <si>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</si>
  <si>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</si>
  <si>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</si>
  <si>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</si>
  <si>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</si>
  <si>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</si>
  <si>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</si>
  <si>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</si>
  <si>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</si>
  <si>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</si>
  <si>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</si>
  <si>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</si>
  <si>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</si>
  <si>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</si>
  <si>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</si>
  <si>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</si>
  <si>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</si>
  <si>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</si>
  <si>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</si>
  <si>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</si>
  <si>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</si>
  <si>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</si>
  <si>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</si>
  <si>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</si>
  <si>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</si>
  <si>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</si>
  <si>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</si>
  <si>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</si>
  <si>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</si>
  <si>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</si>
  <si>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</si>
  <si>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</si>
  <si>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</si>
  <si>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</si>
  <si>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</si>
  <si>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</si>
  <si>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</si>
  <si>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</si>
  <si>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</si>
  <si>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</si>
  <si>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</si>
  <si>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</si>
  <si>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</si>
  <si>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</si>
  <si>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</si>
  <si>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</si>
  <si>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</si>
  <si>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</si>
  <si>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</si>
  <si>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</si>
  <si>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</si>
  <si>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</si>
  <si>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</si>
  <si>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</si>
  <si>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</si>
  <si>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</si>
  <si>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</si>
  <si>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</si>
  <si>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</si>
  <si>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</si>
  <si>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</si>
  <si>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</si>
  <si>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</si>
  <si>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</si>
  <si>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</si>
  <si>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</si>
  <si>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</si>
  <si>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</si>
  <si>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</si>
  <si>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</si>
  <si>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</si>
  <si>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</si>
  <si>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</si>
  <si>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</si>
  <si>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</si>
  <si>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</si>
  <si>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</si>
  <si>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</si>
  <si>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</si>
  <si>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</si>
  <si>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</si>
  <si>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</si>
  <si>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</si>
  <si>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</si>
  <si>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</si>
  <si>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</si>
  <si>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</si>
  <si>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</si>
  <si>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</si>
  <si>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</si>
  <si>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</si>
  <si>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</si>
  <si>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</si>
  <si>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</si>
  <si>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</si>
  <si>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</si>
  <si>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</si>
  <si>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</si>
  <si>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</si>
  <si>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</si>
  <si>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</si>
  <si>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</si>
  <si>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</si>
  <si>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</si>
  <si>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</si>
  <si>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</si>
  <si>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</si>
  <si>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</si>
  <si>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</si>
  <si>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</si>
  <si>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</si>
  <si>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</si>
  <si>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</si>
  <si>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</si>
  <si>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</si>
  <si>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</si>
  <si>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</si>
  <si>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</si>
  <si>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</si>
  <si>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</si>
  <si>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</si>
  <si>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</si>
  <si>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</si>
  <si>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</si>
  <si>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</si>
  <si>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</si>
  <si>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</si>
  <si>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</si>
  <si>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</si>
  <si>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</si>
  <si>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</si>
  <si>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</si>
  <si>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</si>
  <si>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</si>
  <si>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</si>
  <si>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</si>
  <si>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</si>
  <si>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</si>
  <si>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</si>
  <si>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</si>
  <si>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</si>
  <si>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</si>
  <si>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</si>
  <si>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</si>
  <si>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</si>
  <si>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</si>
  <si>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</si>
  <si>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</si>
  <si>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</si>
  <si>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</si>
  <si>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</si>
  <si>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</si>
  <si>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</si>
  <si>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</si>
  <si>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</si>
  <si>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</si>
  <si>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</si>
  <si>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</si>
  <si>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</si>
  <si>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</si>
  <si>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</si>
  <si>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</si>
  <si>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</si>
  <si>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</si>
  <si>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</si>
  <si>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</si>
  <si>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</si>
  <si>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</si>
  <si>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</si>
  <si>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</si>
  <si>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</si>
  <si>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</si>
  <si>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</si>
  <si>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</si>
  <si>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</si>
  <si>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</si>
  <si>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</si>
  <si>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</si>
  <si>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</si>
  <si>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</si>
  <si>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</si>
  <si>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</si>
  <si>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</si>
  <si>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</si>
  <si>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</si>
  <si>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</si>
  <si>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</si>
  <si>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</si>
  <si>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</si>
  <si>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</si>
  <si>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</si>
  <si>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</si>
  <si>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</si>
  <si>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</si>
  <si>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</si>
  <si>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</si>
  <si>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</si>
  <si>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</si>
  <si>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</si>
  <si>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</si>
  <si>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</si>
  <si>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</si>
  <si>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</si>
  <si>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</si>
  <si>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</si>
  <si>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</si>
  <si>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</si>
  <si>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</si>
  <si>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</si>
  <si>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</si>
  <si>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</si>
  <si>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</si>
  <si>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</si>
  <si>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</si>
  <si>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</si>
  <si>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</si>
  <si>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</si>
  <si>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</si>
  <si>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</si>
  <si>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</si>
  <si>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</si>
  <si>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</si>
  <si>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</si>
  <si>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</si>
  <si>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</si>
  <si>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</si>
  <si>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</si>
  <si>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</si>
  <si>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</si>
  <si>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</si>
  <si>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</si>
  <si>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</si>
  <si>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</si>
  <si>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</si>
  <si>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</si>
  <si>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</si>
  <si>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</si>
  <si>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</si>
  <si>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</si>
  <si>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</si>
  <si>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</si>
  <si>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</si>
  <si>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</si>
  <si>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</si>
  <si>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</si>
  <si>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</si>
  <si>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</si>
  <si>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</si>
  <si>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</si>
  <si>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</si>
  <si>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</si>
  <si>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</si>
  <si>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</si>
  <si>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</si>
  <si>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</si>
  <si>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</si>
  <si>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</si>
  <si>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</si>
  <si>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</si>
  <si>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</si>
  <si>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</si>
  <si>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</si>
  <si>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</si>
  <si>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</si>
  <si>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</si>
  <si>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</si>
  <si>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</si>
  <si>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</si>
  <si>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</si>
  <si>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</si>
  <si>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</si>
  <si>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</si>
  <si>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</si>
  <si>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</si>
  <si>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</si>
  <si>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</si>
  <si>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</si>
  <si>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</si>
  <si>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</si>
  <si>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</si>
  <si>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</si>
  <si>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</si>
  <si>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</si>
  <si>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</si>
  <si>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</si>
  <si>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</si>
  <si>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</si>
  <si>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</si>
  <si>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</si>
  <si>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</si>
  <si>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</si>
  <si>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</si>
  <si>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</si>
  <si>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</si>
  <si>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</si>
  <si>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</si>
  <si>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</si>
  <si>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</si>
  <si>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</si>
  <si>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</si>
  <si>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</si>
  <si>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</si>
  <si>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</si>
  <si>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</si>
  <si>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</si>
  <si>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</si>
  <si>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</si>
  <si>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</si>
  <si>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</si>
  <si>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</si>
  <si>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</si>
  <si>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</si>
  <si>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</si>
  <si>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</si>
  <si>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</si>
  <si>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</si>
  <si>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</si>
  <si>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</si>
  <si>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</si>
  <si>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</si>
  <si>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</si>
  <si>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</si>
  <si>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</si>
  <si>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</si>
  <si>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</si>
  <si>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</si>
  <si>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</si>
  <si>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</si>
  <si>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</si>
  <si>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</si>
  <si>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</si>
  <si>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</si>
  <si>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</si>
  <si>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</si>
  <si>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</si>
  <si>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</si>
  <si>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</si>
  <si>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</si>
  <si>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</si>
  <si>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</si>
  <si>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</si>
  <si>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</si>
  <si>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</si>
  <si>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</si>
  <si>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</si>
  <si>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</si>
  <si>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</si>
  <si>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</si>
  <si>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</si>
  <si>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</si>
  <si>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</si>
  <si>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</si>
  <si>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</si>
  <si>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</si>
  <si>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</si>
  <si>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</si>
  <si>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</si>
  <si>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</si>
  <si>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</si>
  <si>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</si>
  <si>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</si>
  <si>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</si>
  <si>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</si>
  <si>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</si>
  <si>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</si>
  <si>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</si>
  <si>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</si>
  <si>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</si>
  <si>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</si>
  <si>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</si>
  <si>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</si>
  <si>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</si>
  <si>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</si>
  <si>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</si>
  <si>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</si>
  <si>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</si>
  <si>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</si>
  <si>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</si>
  <si>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</si>
  <si>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</si>
  <si>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</si>
  <si>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</si>
  <si>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</si>
  <si>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</si>
  <si>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</si>
  <si>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</si>
  <si>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</si>
  <si>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</si>
  <si>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</si>
  <si>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</si>
  <si>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</si>
  <si>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</si>
  <si>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</si>
  <si>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</si>
  <si>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</si>
  <si>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</si>
  <si>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</si>
  <si>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</si>
  <si>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</si>
  <si>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</si>
  <si>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</si>
  <si>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</si>
  <si>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</si>
  <si>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</si>
  <si>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</si>
  <si>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</si>
  <si>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</si>
  <si>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</si>
  <si>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</si>
  <si>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</si>
  <si>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</si>
  <si>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</si>
  <si>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</si>
  <si>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</si>
  <si>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</si>
  <si>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</si>
  <si>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</si>
  <si>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</si>
  <si>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</si>
  <si>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</si>
  <si>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</si>
  <si>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</si>
  <si>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</si>
  <si>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</si>
  <si>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</si>
  <si>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</si>
  <si>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</si>
  <si>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</si>
  <si>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</si>
  <si>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</si>
  <si>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</si>
  <si>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</si>
  <si>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</si>
  <si>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</si>
  <si>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</si>
  <si>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</si>
  <si>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</si>
  <si>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</si>
  <si>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</si>
  <si>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</si>
  <si>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</si>
  <si>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</si>
  <si>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</si>
  <si>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</si>
  <si>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</si>
  <si>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</si>
  <si>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</si>
  <si>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</si>
  <si>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</si>
  <si>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</si>
  <si>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</si>
  <si>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</si>
  <si>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</si>
  <si>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</si>
  <si>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</si>
  <si>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</si>
  <si>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</si>
  <si>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</si>
  <si>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</si>
  <si>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</si>
  <si>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</si>
  <si>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</si>
  <si>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</si>
  <si>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</si>
  <si>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</si>
  <si>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</si>
  <si>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</si>
  <si>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</si>
  <si>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</si>
  <si>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</si>
  <si>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</si>
  <si>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</si>
  <si>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</si>
  <si>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</si>
  <si>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</si>
  <si>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</si>
  <si>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</si>
  <si>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</si>
  <si>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</si>
  <si>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</si>
  <si>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</si>
  <si>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</si>
  <si>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</si>
  <si>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</si>
  <si>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</si>
  <si>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</si>
  <si>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</si>
  <si>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</si>
  <si>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</si>
  <si>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</si>
  <si>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</si>
  <si>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</si>
  <si>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</si>
  <si>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</si>
  <si>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</si>
  <si>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</si>
  <si>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</si>
  <si>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</si>
  <si>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</si>
  <si>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</si>
  <si>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</si>
  <si>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</si>
  <si>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</si>
  <si>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</si>
  <si>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</si>
  <si>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</si>
  <si>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</si>
  <si>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</si>
  <si>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</si>
  <si>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</si>
  <si>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</si>
  <si>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</si>
  <si>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</si>
  <si>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</si>
  <si>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</si>
  <si>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</si>
  <si>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</si>
  <si>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</si>
  <si>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</si>
  <si>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</si>
  <si>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</si>
  <si>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</si>
  <si>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</si>
  <si>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</si>
  <si>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</si>
  <si>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</si>
  <si>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</si>
  <si>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</si>
  <si>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</si>
  <si>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</si>
  <si>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</si>
  <si>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</si>
  <si>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</si>
  <si>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</si>
  <si>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</si>
  <si>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</si>
  <si>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</si>
  <si>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</si>
  <si>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</si>
  <si>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</si>
  <si>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</si>
  <si>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</si>
  <si>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</si>
  <si>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</si>
  <si>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</si>
  <si>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</si>
  <si>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</si>
  <si>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</si>
  <si>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</si>
  <si>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</si>
  <si>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</si>
  <si>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</si>
  <si>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</si>
  <si>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</si>
  <si>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</si>
  <si>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</si>
  <si>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</si>
  <si>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</si>
  <si>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</si>
  <si>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</si>
  <si>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</si>
  <si>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</si>
  <si>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</si>
  <si>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</si>
  <si>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</si>
  <si>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</si>
  <si>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</si>
  <si>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</si>
  <si>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</si>
  <si>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</si>
  <si>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</si>
  <si>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</si>
  <si>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</si>
  <si>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</si>
  <si>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</si>
  <si>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</si>
  <si>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</si>
  <si>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</si>
  <si>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</si>
  <si>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</si>
  <si>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</si>
  <si>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</si>
  <si>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</si>
  <si>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</si>
  <si>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</si>
  <si>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</si>
  <si>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</si>
  <si>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</si>
  <si>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</si>
  <si>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</si>
  <si>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</si>
  <si>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</si>
  <si>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</si>
  <si>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</si>
  <si>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</si>
  <si>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</si>
  <si>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</si>
  <si>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</si>
  <si>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</si>
  <si>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</si>
  <si>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</si>
  <si>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</si>
  <si>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</si>
  <si>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</si>
  <si>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</si>
  <si>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</si>
  <si>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</si>
  <si>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</si>
  <si>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</si>
  <si>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</si>
  <si>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</si>
  <si>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</si>
  <si>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</si>
  <si>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</si>
  <si>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</si>
  <si>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</si>
  <si>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</si>
  <si>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</si>
  <si>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</si>
  <si>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</si>
  <si>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</si>
  <si>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</si>
  <si>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</si>
  <si>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</si>
  <si>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</si>
  <si>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</si>
  <si>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</si>
  <si>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</si>
  <si>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</si>
  <si>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</si>
  <si>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</si>
  <si>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</si>
  <si>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</si>
  <si>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</si>
  <si>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</si>
  <si>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</si>
  <si>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</si>
  <si>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</si>
  <si>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</si>
  <si>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</si>
  <si>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</si>
  <si>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</si>
  <si>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</si>
  <si>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</si>
  <si>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</si>
  <si>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</si>
  <si>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</si>
  <si>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</si>
  <si>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</si>
  <si>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</si>
  <si>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</si>
  <si>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</si>
  <si>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</si>
  <si>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</si>
  <si>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</si>
  <si>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</si>
  <si>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</si>
  <si>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</si>
  <si>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</si>
  <si>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</si>
  <si>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</si>
  <si>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</si>
  <si>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</si>
  <si>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</si>
  <si>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</si>
  <si>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</si>
  <si>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</si>
  <si>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</si>
  <si>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</si>
  <si>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</si>
  <si>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</si>
  <si>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</si>
  <si>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</si>
  <si>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</si>
  <si>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</si>
  <si>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</si>
  <si>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</si>
  <si>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</si>
  <si>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</si>
  <si>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</si>
  <si>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</si>
  <si>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</si>
  <si>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</si>
  <si>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</si>
  <si>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</si>
  <si>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</si>
  <si>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</si>
  <si>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</si>
  <si>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</si>
  <si>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</si>
  <si>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</si>
  <si>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</si>
  <si>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</si>
  <si>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</si>
  <si>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</si>
  <si>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</si>
  <si>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</si>
  <si>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</si>
  <si>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</si>
  <si>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</si>
  <si>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</si>
  <si>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</si>
  <si>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</si>
  <si>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</si>
  <si>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</si>
  <si>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</si>
  <si>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</si>
  <si>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</si>
  <si>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</si>
  <si>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</si>
  <si>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</si>
  <si>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</si>
  <si>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</si>
  <si>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</si>
  <si>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</si>
  <si>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</si>
  <si>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</si>
  <si>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</si>
  <si>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</si>
  <si>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</si>
  <si>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</si>
  <si>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</si>
  <si>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</si>
  <si>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</si>
  <si>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</si>
  <si>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</si>
  <si>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</si>
  <si>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</si>
  <si>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</si>
  <si>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</si>
  <si>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</si>
  <si>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</si>
  <si>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</si>
  <si>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</si>
  <si>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</si>
  <si>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</si>
  <si>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</si>
  <si>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</si>
  <si>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</si>
  <si>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</si>
  <si>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</si>
  <si>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</si>
  <si>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</si>
  <si>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</si>
  <si>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</si>
  <si>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</si>
  <si>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</si>
  <si>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</si>
  <si>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</si>
  <si>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</si>
  <si>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</si>
  <si>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</si>
  <si>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</si>
  <si>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</si>
  <si>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</si>
  <si>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</si>
  <si>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</si>
  <si>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</si>
  <si>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</si>
  <si>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</si>
  <si>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</si>
  <si>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</si>
  <si>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</si>
  <si>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</si>
  <si>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</si>
  <si>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</si>
  <si>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</si>
  <si>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</si>
  <si>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</si>
  <si>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</si>
  <si>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</si>
  <si>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</si>
  <si>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</si>
  <si>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</si>
  <si>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</si>
  <si>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</si>
  <si>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</si>
  <si>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</si>
  <si>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</si>
  <si>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</si>
  <si>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</si>
  <si>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</si>
  <si>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</si>
  <si>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</si>
  <si>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</si>
  <si>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</si>
  <si>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</si>
  <si>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</si>
  <si>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</si>
  <si>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</si>
  <si>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</si>
  <si>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</si>
  <si>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</si>
  <si>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</si>
  <si>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</si>
  <si>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</si>
  <si>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</si>
  <si>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</si>
  <si>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</si>
  <si>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</si>
  <si>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</si>
  <si>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</si>
  <si>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</si>
  <si>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</si>
  <si>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</si>
  <si>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</si>
  <si>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</si>
  <si>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</si>
  <si>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</si>
  <si>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</si>
  <si>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</si>
  <si>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</si>
  <si>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</si>
  <si>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</si>
  <si>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</si>
  <si>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</si>
  <si>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</si>
  <si>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</si>
  <si>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</si>
  <si>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</si>
  <si>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</si>
  <si>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</si>
  <si>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</si>
  <si>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</si>
  <si>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</si>
  <si>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</si>
  <si>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</si>
  <si>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</si>
  <si>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</si>
  <si>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</si>
  <si>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</si>
  <si>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</si>
  <si>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</si>
  <si>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</si>
  <si>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</si>
  <si>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</si>
  <si>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</si>
  <si>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</si>
  <si>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</si>
  <si>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</si>
  <si>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</si>
  <si>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</si>
  <si>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</si>
  <si>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</si>
  <si>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</si>
  <si>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</si>
  <si>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</si>
  <si>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</si>
  <si>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</si>
  <si>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</si>
  <si>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</si>
  <si>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</si>
  <si>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</si>
  <si>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</si>
  <si>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</si>
  <si>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</si>
  <si>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</si>
  <si>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</si>
  <si>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</si>
  <si>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</si>
  <si>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</si>
  <si>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</si>
  <si>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</si>
  <si>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</si>
  <si>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</si>
  <si>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</si>
  <si>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</si>
  <si>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</si>
  <si>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</si>
  <si>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</si>
  <si>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</si>
  <si>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</si>
  <si>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</si>
  <si>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</si>
  <si>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</si>
  <si>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</si>
  <si>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</si>
  <si>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</si>
  <si>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</si>
  <si>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</si>
  <si>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</si>
  <si>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</si>
  <si>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</si>
  <si>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</si>
  <si>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</si>
  <si>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</si>
  <si>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</si>
  <si>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</si>
  <si>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</si>
  <si>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</si>
  <si>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</si>
  <si>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</si>
  <si>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</si>
  <si>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</si>
  <si>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</si>
  <si>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</si>
  <si>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</si>
  <si>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</si>
  <si>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</si>
  <si>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</si>
  <si>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</si>
  <si>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</si>
  <si>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</si>
  <si>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</si>
  <si>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</si>
  <si>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</si>
  <si>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</si>
  <si>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</si>
  <si>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</si>
  <si>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</si>
  <si>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</si>
  <si>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</si>
  <si>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</si>
  <si>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</si>
  <si>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</si>
  <si>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</si>
  <si>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</si>
  <si>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</si>
  <si>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</si>
  <si>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</si>
  <si>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</si>
  <si>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</si>
  <si>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</si>
  <si>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</si>
  <si>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</si>
  <si>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</si>
  <si>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</si>
  <si>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</si>
  <si>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</si>
  <si>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</si>
  <si>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</si>
  <si>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</si>
  <si>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</si>
  <si>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</si>
  <si>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</si>
  <si>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</si>
  <si>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</si>
  <si>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</si>
  <si>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</si>
  <si>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</si>
  <si>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</si>
  <si>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</si>
  <si>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</si>
  <si>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</si>
  <si>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</si>
  <si>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</si>
  <si>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</si>
  <si>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</si>
  <si>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</si>
  <si>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</si>
  <si>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</si>
  <si>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</si>
  <si>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</si>
  <si>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</si>
  <si>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</si>
  <si>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</si>
  <si>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</si>
  <si>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</si>
  <si>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</si>
  <si>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</si>
  <si>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</si>
  <si>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</si>
  <si>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</si>
  <si>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</si>
  <si>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</si>
  <si>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</si>
  <si>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</si>
  <si>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</si>
  <si>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</si>
  <si>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</si>
  <si>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</si>
  <si>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</si>
  <si>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</si>
  <si>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</si>
  <si>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</si>
  <si>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</si>
  <si>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</si>
  <si>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</si>
  <si>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</si>
  <si>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</si>
  <si>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</si>
  <si>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</si>
  <si>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</si>
  <si>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</si>
  <si>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</si>
  <si>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</si>
  <si>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</si>
  <si>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</si>
  <si>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</si>
  <si>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</si>
  <si>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</si>
  <si>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</si>
  <si>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</si>
  <si>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</si>
  <si>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</si>
  <si>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</si>
  <si>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</si>
  <si>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</si>
  <si>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</si>
  <si>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</si>
  <si>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</si>
  <si>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</si>
  <si>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</si>
  <si>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</si>
  <si>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</si>
  <si>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</si>
  <si>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</si>
  <si>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</si>
  <si>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</si>
  <si>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</si>
  <si>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</si>
  <si>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</si>
  <si>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</si>
  <si>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</si>
  <si>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</si>
  <si>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</si>
  <si>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</si>
  <si>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</si>
  <si>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</si>
  <si>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</si>
  <si>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</si>
  <si>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</si>
  <si>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</si>
  <si>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</si>
  <si>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</si>
  <si>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</si>
  <si>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</si>
  <si>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</si>
  <si>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</si>
  <si>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</si>
  <si>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</si>
  <si>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</si>
  <si>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</si>
  <si>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</si>
  <si>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</si>
  <si>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</si>
  <si>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</si>
  <si>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</si>
  <si>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</si>
  <si>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</si>
  <si>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</si>
  <si>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</si>
  <si>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</si>
  <si>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</si>
  <si>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</si>
  <si>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</si>
  <si>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</si>
  <si>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</si>
  <si>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</si>
  <si>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</si>
  <si>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</si>
  <si>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</si>
  <si>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</si>
  <si>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</si>
  <si>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</si>
  <si>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</si>
  <si>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</si>
  <si>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</si>
  <si>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</si>
  <si>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</si>
  <si>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</si>
  <si>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</si>
  <si>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</si>
  <si>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</si>
  <si>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</si>
  <si>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</si>
  <si>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</si>
  <si>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</si>
  <si>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</si>
  <si>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</si>
  <si>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</si>
  <si>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</si>
  <si>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</si>
  <si>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</si>
  <si>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</si>
  <si>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</si>
  <si>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</si>
  <si>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</si>
  <si>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</si>
  <si>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</si>
  <si>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</si>
  <si>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</si>
  <si>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</si>
  <si>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</si>
  <si>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</si>
  <si>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</si>
  <si>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</si>
  <si>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</si>
  <si>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</si>
  <si>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</si>
  <si>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</si>
  <si>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</si>
  <si>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</si>
  <si>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</si>
  <si>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</si>
  <si>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</si>
  <si>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</si>
  <si>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</si>
  <si>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</si>
  <si>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</si>
  <si>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</si>
  <si>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</si>
  <si>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</si>
  <si>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</si>
  <si>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</si>
  <si>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</si>
  <si>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</si>
  <si>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</si>
  <si>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</si>
  <si>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</si>
  <si>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</si>
  <si>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</si>
  <si>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</si>
  <si>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</si>
  <si>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</si>
  <si>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</si>
  <si>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</si>
  <si>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</si>
  <si>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</si>
  <si>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</si>
  <si>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</si>
  <si>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</si>
  <si>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</si>
  <si>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</si>
  <si>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</si>
  <si>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</si>
  <si>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</si>
  <si>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</si>
  <si>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</si>
  <si>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</si>
  <si>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</si>
  <si>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</si>
  <si>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</si>
  <si>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</si>
  <si>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</si>
  <si>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</si>
  <si>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</si>
  <si>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</si>
  <si>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</si>
  <si>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</si>
  <si>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</si>
  <si>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</si>
  <si>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</si>
  <si>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</si>
  <si>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</si>
  <si>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</si>
  <si>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</si>
  <si>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</si>
  <si>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</si>
  <si>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</si>
  <si>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</si>
  <si>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</si>
  <si>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</si>
  <si>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</si>
  <si>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</si>
  <si>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</si>
  <si>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</si>
  <si>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</si>
  <si>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</si>
  <si>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</si>
  <si>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</si>
  <si>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</si>
  <si>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</si>
  <si>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</si>
  <si>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</si>
  <si>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</si>
  <si>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</si>
  <si>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</si>
  <si>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</si>
  <si>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</si>
  <si>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</si>
  <si>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</si>
  <si>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</si>
  <si>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</si>
  <si>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</si>
  <si>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</si>
  <si>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</si>
  <si>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</si>
  <si>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</si>
  <si>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</si>
  <si>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</si>
  <si>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</si>
  <si>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</si>
  <si>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</si>
  <si>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</si>
  <si>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</si>
  <si>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</si>
  <si>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</si>
  <si>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</si>
  <si>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</si>
  <si>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</si>
  <si>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</si>
  <si>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</si>
  <si>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</si>
  <si>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</si>
  <si>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</si>
  <si>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</si>
  <si>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</si>
  <si>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</si>
  <si>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</si>
  <si>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</si>
  <si>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</si>
  <si>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</si>
  <si>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</si>
  <si>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</si>
  <si>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</si>
  <si>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</si>
  <si>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</si>
  <si>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</si>
  <si>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</si>
  <si>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</si>
  <si>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</si>
  <si>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</si>
  <si>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</si>
  <si>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</si>
  <si>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</si>
  <si>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</si>
  <si>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</si>
  <si>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</si>
  <si>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</si>
  <si>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</si>
  <si>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</si>
  <si>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</si>
  <si>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</si>
  <si>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</si>
  <si>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</si>
  <si>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</si>
  <si>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</si>
  <si>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</si>
  <si>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</si>
  <si>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</si>
  <si>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</si>
  <si>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</si>
  <si>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</si>
  <si>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</si>
  <si>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</si>
  <si>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</si>
  <si>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</si>
  <si>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</si>
  <si>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</si>
  <si>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</si>
  <si>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</si>
  <si>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</si>
  <si>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</si>
  <si>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</si>
  <si>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</si>
  <si>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</si>
  <si>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</si>
  <si>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</si>
  <si>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</si>
  <si>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</si>
  <si>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</si>
  <si>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</si>
  <si>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</si>
  <si>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</si>
  <si>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</si>
  <si>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</si>
  <si>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</si>
  <si>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</si>
  <si>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</si>
  <si>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</si>
  <si>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</si>
  <si>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</si>
  <si>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</si>
  <si>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</si>
  <si>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</si>
  <si>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</si>
  <si>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</si>
  <si>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</si>
  <si>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</si>
  <si>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</si>
  <si>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</si>
  <si>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</si>
  <si>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</si>
  <si>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</si>
  <si>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</si>
  <si>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</si>
  <si>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</si>
  <si>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</si>
  <si>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</si>
  <si>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</si>
  <si>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</si>
  <si>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</si>
  <si>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</si>
  <si>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</si>
  <si>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</si>
  <si>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</si>
  <si>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</si>
  <si>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</si>
  <si>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</si>
  <si>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</si>
  <si>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</si>
  <si>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</si>
  <si>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</si>
  <si>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</si>
  <si>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</si>
  <si>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</si>
  <si>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</si>
  <si>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</si>
  <si>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</si>
  <si>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</si>
  <si>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</si>
  <si>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</si>
  <si>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</si>
  <si>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</si>
  <si>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</si>
  <si>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</si>
  <si>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</si>
  <si>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</si>
  <si>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</si>
  <si>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</si>
  <si>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</si>
  <si>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</si>
  <si>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</si>
  <si>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</si>
  <si>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</si>
  <si>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</si>
  <si>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</si>
  <si>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</si>
  <si>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</si>
  <si>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</si>
  <si>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</si>
  <si>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</si>
  <si>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</si>
  <si>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</si>
  <si>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</si>
  <si>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</si>
  <si>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</si>
  <si>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</si>
  <si>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</si>
  <si>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</si>
  <si>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</si>
  <si>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</si>
  <si>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</si>
  <si>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</si>
  <si>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</si>
  <si>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</si>
  <si>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</si>
  <si>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</si>
  <si>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</si>
  <si>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</si>
  <si>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</si>
  <si>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</si>
  <si>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</si>
  <si>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</si>
  <si>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</si>
  <si>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</si>
  <si>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</si>
  <si>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</si>
  <si>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</si>
  <si>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</si>
  <si>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</si>
  <si>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</si>
  <si>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</si>
  <si>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</si>
  <si>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</si>
  <si>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</si>
  <si>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</si>
  <si>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</si>
  <si>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</si>
  <si>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</si>
  <si>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</si>
  <si>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</si>
  <si>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</si>
  <si>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</si>
  <si>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</si>
  <si>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</si>
  <si>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</si>
  <si>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</si>
  <si>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</si>
  <si>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</si>
  <si>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</si>
  <si>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</si>
  <si>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</si>
  <si>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</si>
  <si>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</si>
  <si>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</si>
  <si>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</si>
  <si>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</si>
  <si>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</si>
  <si>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</si>
  <si>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</si>
  <si>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</si>
  <si>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</si>
  <si>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</si>
  <si>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</si>
  <si>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</si>
  <si>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</si>
  <si>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</si>
  <si>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</si>
  <si>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</si>
  <si>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</si>
  <si>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</si>
  <si>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</si>
  <si>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</si>
  <si>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</si>
  <si>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</si>
  <si>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</si>
  <si>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</si>
  <si>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</si>
  <si>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</si>
  <si>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</si>
  <si>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</si>
  <si>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</si>
  <si>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</si>
  <si>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</si>
  <si>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</si>
  <si>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</si>
  <si>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</si>
  <si>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</si>
  <si>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</si>
  <si>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</si>
  <si>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</si>
  <si>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</si>
  <si>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</si>
  <si>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</si>
  <si>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</si>
  <si>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</si>
  <si>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</si>
  <si>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</si>
  <si>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</si>
  <si>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</si>
  <si>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</si>
  <si>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</si>
  <si>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</si>
  <si>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</si>
  <si>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</si>
  <si>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</si>
  <si>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</si>
  <si>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</si>
  <si>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</si>
  <si>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</si>
  <si>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</si>
  <si>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</si>
  <si>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</si>
  <si>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</si>
  <si>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</si>
  <si>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</si>
  <si>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</si>
  <si>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</si>
  <si>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</si>
  <si>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</si>
  <si>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</si>
  <si>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</si>
  <si>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</si>
  <si>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</si>
  <si>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</si>
  <si>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</si>
  <si>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</si>
  <si>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</si>
  <si>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</si>
  <si>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</si>
  <si>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</si>
  <si>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</si>
  <si>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</si>
  <si>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</si>
  <si>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</si>
  <si>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</si>
  <si>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</si>
  <si>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</si>
  <si>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</si>
  <si>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</si>
  <si>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</si>
  <si>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</si>
  <si>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</si>
  <si>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</si>
  <si>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</si>
  <si>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</si>
  <si>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</si>
  <si>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</si>
  <si>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</si>
  <si>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</si>
  <si>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</si>
  <si>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</si>
  <si>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</si>
  <si>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</si>
  <si>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</si>
  <si>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</si>
  <si>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</si>
  <si>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</si>
  <si>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</si>
  <si>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</si>
  <si>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</si>
  <si>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</si>
  <si>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</si>
  <si>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</si>
  <si>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</si>
  <si>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</si>
  <si>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</si>
  <si>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</si>
  <si>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</si>
  <si>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</si>
  <si>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</si>
  <si>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</si>
  <si>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</si>
  <si>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</si>
  <si>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</si>
  <si>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</si>
  <si>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</si>
  <si>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</si>
  <si>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</si>
  <si>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</si>
  <si>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</si>
  <si>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</si>
  <si>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</si>
  <si>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</si>
  <si>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</si>
  <si>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</si>
  <si>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</si>
  <si>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</si>
  <si>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</si>
  <si>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</si>
  <si>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</si>
  <si>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</si>
  <si>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</si>
  <si>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</si>
  <si>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</si>
  <si>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</si>
  <si>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</si>
  <si>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</si>
  <si>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</si>
  <si>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</si>
  <si>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</si>
  <si>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</si>
  <si>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</si>
  <si>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</si>
  <si>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</si>
  <si>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</si>
  <si>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</si>
  <si>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</si>
  <si>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</si>
  <si>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</si>
  <si>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</si>
  <si>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</si>
  <si>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</si>
  <si>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</si>
  <si>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</si>
  <si>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</si>
  <si>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</si>
  <si>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</si>
  <si>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</si>
  <si>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</si>
  <si>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</si>
  <si>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</si>
  <si>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</si>
  <si>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</si>
  <si>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</si>
  <si>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</si>
  <si>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</si>
  <si>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</si>
  <si>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</si>
  <si>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</si>
  <si>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</si>
  <si>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</si>
  <si>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</si>
  <si>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</si>
  <si>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</si>
  <si>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</si>
  <si>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</si>
  <si>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</si>
  <si>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</si>
  <si>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</si>
  <si>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</si>
  <si>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</si>
  <si>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</si>
  <si>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</si>
  <si>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</si>
  <si>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</si>
  <si>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</si>
  <si>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</si>
  <si>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</si>
  <si>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</si>
  <si>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</si>
  <si>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</si>
  <si>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</si>
  <si>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</si>
  <si>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</si>
  <si>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</si>
  <si>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</si>
  <si>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</si>
  <si>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</si>
  <si>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</si>
  <si>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</si>
  <si>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</si>
  <si>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</si>
  <si>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</si>
  <si>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</si>
  <si>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</si>
  <si>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</si>
  <si>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</si>
  <si>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</si>
  <si>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</si>
  <si>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</si>
  <si>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</si>
  <si>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</si>
  <si>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</si>
  <si>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</si>
  <si>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</si>
  <si>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</si>
  <si>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</si>
  <si>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</si>
  <si>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</si>
  <si>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</si>
  <si>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</si>
  <si>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</si>
  <si>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</si>
  <si>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</si>
  <si>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</si>
  <si>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</si>
  <si>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</si>
  <si>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</si>
  <si>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</si>
  <si>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</si>
  <si>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</si>
  <si>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</si>
  <si>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</si>
  <si>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</si>
  <si>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</si>
  <si>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</si>
  <si>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</si>
  <si>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</si>
  <si>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</si>
  <si>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</si>
  <si>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</si>
  <si>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</si>
  <si>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</si>
  <si>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</si>
  <si>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</si>
  <si>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</si>
  <si>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</si>
  <si>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</si>
  <si>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</si>
  <si>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</si>
  <si>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</si>
  <si>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</si>
  <si>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</si>
  <si>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</si>
  <si>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</si>
  <si>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</si>
  <si>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</si>
  <si>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</si>
  <si>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</si>
  <si>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</si>
  <si>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</si>
  <si>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</si>
  <si>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</si>
  <si>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</si>
  <si>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</si>
  <si>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</si>
  <si>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</si>
  <si>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</si>
  <si>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</si>
  <si>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</si>
  <si>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</si>
  <si>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</si>
  <si>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</si>
  <si>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</si>
  <si>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</si>
  <si>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</si>
  <si>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</si>
  <si>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</si>
  <si>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</si>
  <si>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</si>
  <si>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</si>
  <si>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</si>
  <si>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</si>
  <si>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</si>
  <si>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</si>
  <si>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</si>
  <si>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</si>
  <si>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</si>
  <si>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</si>
  <si>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</si>
  <si>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</si>
  <si>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</si>
  <si>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</si>
  <si>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</si>
  <si>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</si>
  <si>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</si>
  <si>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</si>
  <si>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</si>
  <si>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</si>
  <si>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</si>
  <si>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</si>
  <si>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</si>
  <si>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</si>
  <si>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</si>
  <si>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</si>
  <si>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</si>
  <si>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</si>
  <si>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</si>
  <si>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</si>
  <si>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</si>
  <si>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</si>
  <si>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</si>
  <si>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</si>
  <si>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</si>
  <si>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</si>
  <si>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</si>
  <si>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</si>
  <si>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</si>
  <si>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</si>
  <si>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</si>
  <si>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</si>
  <si>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</si>
  <si>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</si>
  <si>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</si>
  <si>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</si>
  <si>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</si>
  <si>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</si>
  <si>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</si>
  <si>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</si>
  <si>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</si>
  <si>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</si>
  <si>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</si>
  <si>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</si>
  <si>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</si>
  <si>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</si>
  <si>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</si>
  <si>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</si>
  <si>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</si>
  <si>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</si>
  <si>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</si>
  <si>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</si>
  <si>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</si>
  <si>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</si>
  <si>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</si>
  <si>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</si>
  <si>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</si>
  <si>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</si>
  <si>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</si>
  <si>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</si>
  <si>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</si>
  <si>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</si>
  <si>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</si>
  <si>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</si>
  <si>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</si>
  <si>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</si>
  <si>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</si>
  <si>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</si>
  <si>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</si>
  <si>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</si>
  <si>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</si>
  <si>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</si>
  <si>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</si>
  <si>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</si>
  <si>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</si>
  <si>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</si>
  <si>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</si>
  <si>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</si>
  <si>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</si>
  <si>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</si>
  <si>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</si>
  <si>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</si>
  <si>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</si>
  <si>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</si>
  <si>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</si>
  <si>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</si>
  <si>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</si>
  <si>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</si>
  <si>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</si>
  <si>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</si>
  <si>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</si>
  <si>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</si>
  <si>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</si>
  <si>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</si>
  <si>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</si>
  <si>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</si>
  <si>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</si>
  <si>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</si>
  <si>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</si>
  <si>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</si>
  <si>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</si>
  <si>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</si>
  <si>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</si>
  <si>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</si>
  <si>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</si>
  <si>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</si>
  <si>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</si>
  <si>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</si>
  <si>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</si>
  <si>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</si>
  <si>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</si>
  <si>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</si>
  <si>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</si>
  <si>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</si>
  <si>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</si>
  <si>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</si>
  <si>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</si>
  <si>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</si>
  <si>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</si>
  <si>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</si>
  <si>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</si>
  <si>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</si>
  <si>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</si>
  <si>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</si>
  <si>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</si>
  <si>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</si>
  <si>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</si>
  <si>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</si>
  <si>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</si>
  <si>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</si>
  <si>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</si>
  <si>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</si>
  <si>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</si>
  <si>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</si>
  <si>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</si>
  <si>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</si>
  <si>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</si>
  <si>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</si>
  <si>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</si>
  <si>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</si>
  <si>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</si>
  <si>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</si>
  <si>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</si>
  <si>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</si>
  <si>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</si>
  <si>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</si>
  <si>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</si>
  <si>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</si>
  <si>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</si>
  <si>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</si>
  <si>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</si>
  <si>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</si>
  <si>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</si>
  <si>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</si>
  <si>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</si>
  <si>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</si>
  <si>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</si>
  <si>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</si>
  <si>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</si>
  <si>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</si>
  <si>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</si>
  <si>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</si>
  <si>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</si>
  <si>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</si>
  <si>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</si>
  <si>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</si>
  <si>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</si>
  <si>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</si>
  <si>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</si>
  <si>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</si>
  <si>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</si>
  <si>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</si>
  <si>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</si>
  <si>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</si>
  <si>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</si>
  <si>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</si>
  <si>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</si>
  <si>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</si>
  <si>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</si>
  <si>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</si>
  <si>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</si>
  <si>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</si>
  <si>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</si>
  <si>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</si>
  <si>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</si>
  <si>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</si>
  <si>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</si>
  <si>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</si>
  <si>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</si>
  <si>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</si>
  <si>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</si>
  <si>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</si>
  <si>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</si>
  <si>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</si>
  <si>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</si>
  <si>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</si>
  <si>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</si>
  <si>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</si>
  <si>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</si>
  <si>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</si>
  <si>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</si>
  <si>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</si>
  <si>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</si>
  <si>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</si>
  <si>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</si>
  <si>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</si>
  <si>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</si>
  <si>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</si>
  <si>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</si>
  <si>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</si>
  <si>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</si>
  <si>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</si>
  <si>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</si>
  <si>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</si>
  <si>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</si>
  <si>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</si>
  <si>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</si>
  <si>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</si>
  <si>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</si>
  <si>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</si>
  <si>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</si>
  <si>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</si>
  <si>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</si>
  <si>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</si>
  <si>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</si>
  <si>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</si>
  <si>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</si>
  <si>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</si>
  <si>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</si>
  <si>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</si>
  <si>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</si>
  <si>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</si>
  <si>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</si>
  <si>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</si>
  <si>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</si>
  <si>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</si>
  <si>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</si>
  <si>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</si>
  <si>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</si>
  <si>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</si>
  <si>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</si>
  <si>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</si>
  <si>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</si>
  <si>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</si>
  <si>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</si>
  <si>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</si>
  <si>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</si>
  <si>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</si>
  <si>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</si>
  <si>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</si>
  <si>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</si>
  <si>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</si>
  <si>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</si>
  <si>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</si>
  <si>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</si>
  <si>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</si>
  <si>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</si>
  <si>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</si>
  <si>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</si>
  <si>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</si>
  <si>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</si>
  <si>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</si>
  <si>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</si>
  <si>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</si>
  <si>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</si>
  <si>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</si>
  <si>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</si>
  <si>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</si>
  <si>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</si>
  <si>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</si>
  <si>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</si>
  <si>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</si>
  <si>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</si>
  <si>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</si>
  <si>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</si>
  <si>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</si>
  <si>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</si>
  <si>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</si>
  <si>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</si>
  <si>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</si>
  <si>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</si>
  <si>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</si>
  <si>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</si>
  <si>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</si>
  <si>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</si>
  <si>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</si>
  <si>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</si>
  <si>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</si>
  <si>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</si>
  <si>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</si>
  <si>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</si>
  <si>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</si>
  <si>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</si>
  <si>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</si>
  <si>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</si>
  <si>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</si>
  <si>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</si>
  <si>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</si>
  <si>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</si>
  <si>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</si>
  <si>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</si>
  <si>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</si>
  <si>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</si>
  <si>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</si>
  <si>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</si>
  <si>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</si>
  <si>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</si>
  <si>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</si>
  <si>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</si>
  <si>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</si>
  <si>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</si>
  <si>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</si>
  <si>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</si>
  <si>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</si>
  <si>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</si>
  <si>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</si>
  <si>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</si>
  <si>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</si>
  <si>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</si>
  <si>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</si>
  <si>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</si>
  <si>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</si>
  <si>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</si>
  <si>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</si>
  <si>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</si>
  <si>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</si>
  <si>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</si>
  <si>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</si>
  <si>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</si>
  <si>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</si>
  <si>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</si>
  <si>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</si>
  <si>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</si>
  <si>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</si>
  <si>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</si>
  <si>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</si>
  <si>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</si>
  <si>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</si>
  <si>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</si>
  <si>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</si>
  <si>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</si>
  <si>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</si>
  <si>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</si>
  <si>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</si>
  <si>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</si>
  <si>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</si>
  <si>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</si>
  <si>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</si>
  <si>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</si>
  <si>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</si>
  <si>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</si>
  <si>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</si>
  <si>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</si>
  <si>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</si>
  <si>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</si>
  <si>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</si>
  <si>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</si>
  <si>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</si>
  <si>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</si>
  <si>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</si>
  <si>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</si>
  <si>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</si>
  <si>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</si>
  <si>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</si>
  <si>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</si>
  <si>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</si>
  <si>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</si>
  <si>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</si>
  <si>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</si>
  <si>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</si>
  <si>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</si>
  <si>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</si>
  <si>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</si>
  <si>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</si>
  <si>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</si>
  <si>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</si>
  <si>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</si>
  <si>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</si>
  <si>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</si>
  <si>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</si>
  <si>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</si>
  <si>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</si>
  <si>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</si>
  <si>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</si>
  <si>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</si>
  <si>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</si>
  <si>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</si>
  <si>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</si>
  <si>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</si>
  <si>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</si>
  <si>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</si>
  <si>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</si>
  <si>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</si>
  <si>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</si>
  <si>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</si>
  <si>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</si>
  <si>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</si>
  <si>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</si>
  <si>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</si>
  <si>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</si>
  <si>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</si>
  <si>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</si>
  <si>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</si>
  <si>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</si>
  <si>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</si>
  <si>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</si>
  <si>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</si>
  <si>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</si>
  <si>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</si>
  <si>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</si>
  <si>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</si>
  <si>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</si>
  <si>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</si>
  <si>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</si>
  <si>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</si>
  <si>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</si>
  <si>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</si>
  <si>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</si>
  <si>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</si>
  <si>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</si>
  <si>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</si>
  <si>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</si>
  <si>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</si>
  <si>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</si>
  <si>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</si>
  <si>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</si>
  <si>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</si>
  <si>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</si>
  <si>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</si>
  <si>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</si>
  <si>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</si>
  <si>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</si>
  <si>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</si>
  <si>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</si>
  <si>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</si>
  <si>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</si>
  <si>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</si>
  <si>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</si>
  <si>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</si>
  <si>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</si>
  <si>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</si>
  <si>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</si>
  <si>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</si>
  <si>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</si>
  <si>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</si>
  <si>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</si>
  <si>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</si>
  <si>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</si>
  <si>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</si>
  <si>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</si>
  <si>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</si>
  <si>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</si>
  <si>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</si>
  <si>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</si>
  <si>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</si>
  <si>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</si>
  <si>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</si>
  <si>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</si>
  <si>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</si>
  <si>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</si>
  <si>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</si>
  <si>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</si>
  <si>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</si>
  <si>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</si>
  <si>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</si>
  <si>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</si>
  <si>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</si>
  <si>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</si>
  <si>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</si>
  <si>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</si>
  <si>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</si>
  <si>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</si>
  <si>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</si>
  <si>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</si>
  <si>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</si>
  <si>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</si>
  <si>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</si>
  <si>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</si>
  <si>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</si>
  <si>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</si>
  <si>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</si>
  <si>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</si>
  <si>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</si>
  <si>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</si>
  <si>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</si>
  <si>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</si>
  <si>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</si>
  <si>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</si>
  <si>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</si>
  <si>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</si>
  <si>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</si>
  <si>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</si>
  <si>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</si>
  <si>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</si>
  <si>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</si>
  <si>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</si>
  <si>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</si>
  <si>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</si>
  <si>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</si>
  <si>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</si>
  <si>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</si>
  <si>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</si>
  <si>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</si>
  <si>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</si>
  <si>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</si>
  <si>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</si>
  <si>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</si>
  <si>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</si>
  <si>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</si>
  <si>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</si>
  <si>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</si>
  <si>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</si>
  <si>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</si>
  <si>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</si>
  <si>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</si>
  <si>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</si>
  <si>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</si>
  <si>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</si>
  <si>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</si>
  <si>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</si>
  <si>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</si>
  <si>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</si>
  <si>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</si>
  <si>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</si>
  <si>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</si>
  <si>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</si>
  <si>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</si>
  <si>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</si>
  <si>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</si>
  <si>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</si>
  <si>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</si>
  <si>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</si>
  <si>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</si>
  <si>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</si>
  <si>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</si>
  <si>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</si>
  <si>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</si>
  <si>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</si>
  <si>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</si>
  <si>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</si>
  <si>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</si>
  <si>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</si>
  <si>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</si>
  <si>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</si>
  <si>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</si>
  <si>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</si>
  <si>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</si>
  <si>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</si>
  <si>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</si>
  <si>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</si>
  <si>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</si>
  <si>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</si>
  <si>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</si>
  <si>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</si>
  <si>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</si>
  <si>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</si>
  <si>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</si>
  <si>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</si>
  <si>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</si>
  <si>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</si>
  <si>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</si>
  <si>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</si>
  <si>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</si>
  <si>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</si>
  <si>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</si>
  <si>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</si>
  <si>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</si>
  <si>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</si>
  <si>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</si>
  <si>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</si>
  <si>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</si>
  <si>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</si>
  <si>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</si>
  <si>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</si>
  <si>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</si>
  <si>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</si>
  <si>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</si>
  <si>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</si>
  <si>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</si>
  <si>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</si>
  <si>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</si>
  <si>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</si>
  <si>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</si>
  <si>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</si>
  <si>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</si>
  <si>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</si>
  <si>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</si>
  <si>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</si>
  <si>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</si>
  <si>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</si>
  <si>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</si>
  <si>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</si>
  <si>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</si>
  <si>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</si>
  <si>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</si>
  <si>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</si>
  <si>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</si>
  <si>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</si>
  <si>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</si>
  <si>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</si>
  <si>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</si>
  <si>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</si>
  <si>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</si>
  <si>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</si>
  <si>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</si>
  <si>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</si>
  <si>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</si>
  <si>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</si>
  <si>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</si>
  <si>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</si>
  <si>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</si>
  <si>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</si>
  <si>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</si>
  <si>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</si>
  <si>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</si>
  <si>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</si>
  <si>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</si>
  <si>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</si>
  <si>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</si>
  <si>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</si>
  <si>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</si>
  <si>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</si>
  <si>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</si>
  <si>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</si>
  <si>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</si>
  <si>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</si>
  <si>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</si>
  <si>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</si>
  <si>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</si>
  <si>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</si>
  <si>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</si>
  <si>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</si>
  <si>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</si>
  <si>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</si>
  <si>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</si>
  <si>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</si>
  <si>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</si>
  <si>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</si>
  <si>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</si>
  <si>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</si>
  <si>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</si>
  <si>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</si>
  <si>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</si>
  <si>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</si>
  <si>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</si>
  <si>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</si>
  <si>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</si>
  <si>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</si>
  <si>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</si>
  <si>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</si>
  <si>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</si>
  <si>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</si>
  <si>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</si>
  <si>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</si>
  <si>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</si>
  <si>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</si>
  <si>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</si>
  <si>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</si>
  <si>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</si>
  <si>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</si>
  <si>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</si>
  <si>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</si>
  <si>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</si>
  <si>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</si>
  <si>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</si>
  <si>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</si>
  <si>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</si>
  <si>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</si>
  <si>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</si>
  <si>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</si>
  <si>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</si>
  <si>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</si>
  <si>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</si>
  <si>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</si>
  <si>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</si>
  <si>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</si>
  <si>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</si>
  <si>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</si>
  <si>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</si>
  <si>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</si>
  <si>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</si>
  <si>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</si>
  <si>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</si>
  <si>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</si>
  <si>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</si>
  <si>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</si>
  <si>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</si>
  <si>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</si>
  <si>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</si>
  <si>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</si>
  <si>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</si>
  <si>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</si>
  <si>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</si>
  <si>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</si>
  <si>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</si>
  <si>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</si>
  <si>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</si>
  <si>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</si>
  <si>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</si>
  <si>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</si>
  <si>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</si>
  <si>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</si>
  <si>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</si>
  <si>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</si>
  <si>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</si>
  <si>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</si>
  <si>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</si>
  <si>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</si>
  <si>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</si>
  <si>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</si>
  <si>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</si>
  <si>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</si>
  <si>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</si>
  <si>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</si>
  <si>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</si>
  <si>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</si>
  <si>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</si>
  <si>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</si>
  <si>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</si>
  <si>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</si>
  <si>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</si>
  <si>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</si>
  <si>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</si>
  <si>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</si>
  <si>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</si>
  <si>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</si>
  <si>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</si>
  <si>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</si>
  <si>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</si>
  <si>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</si>
  <si>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</si>
  <si>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</si>
  <si>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</si>
  <si>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</si>
  <si>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</si>
  <si>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</si>
  <si>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</si>
  <si>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</si>
  <si>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</si>
  <si>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</si>
  <si>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</si>
  <si>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</si>
  <si>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</si>
  <si>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</si>
  <si>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</si>
  <si>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</si>
  <si>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</si>
  <si>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</si>
  <si>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</si>
  <si>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</si>
  <si>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</si>
  <si>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</si>
  <si>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</si>
  <si>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</si>
  <si>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</si>
  <si>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</si>
  <si>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</si>
  <si>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</si>
  <si>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</si>
  <si>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</si>
  <si>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</si>
  <si>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</si>
  <si>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</si>
  <si>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</si>
  <si>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</si>
  <si>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</si>
  <si>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</si>
  <si>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</si>
  <si>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</si>
  <si>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</si>
  <si>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</si>
  <si>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</si>
  <si>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</si>
  <si>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</si>
  <si>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</si>
  <si>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</si>
  <si>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</si>
  <si>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</si>
  <si>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</si>
  <si>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</si>
  <si>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</si>
  <si>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</si>
  <si>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</si>
  <si>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</si>
  <si>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</si>
  <si>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</si>
  <si>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</si>
  <si>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</si>
  <si>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</si>
  <si>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</si>
  <si>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</si>
  <si>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</si>
  <si>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</si>
  <si>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</si>
  <si>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</si>
  <si>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</si>
  <si>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</si>
  <si>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</si>
  <si>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</si>
  <si>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</si>
  <si>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</si>
  <si>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</si>
  <si>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</si>
  <si>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</si>
  <si>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</si>
  <si>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</si>
  <si>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</si>
  <si>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</si>
  <si>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</si>
  <si>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</si>
  <si>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</si>
  <si>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</si>
  <si>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</si>
  <si>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</si>
  <si>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</si>
  <si>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</si>
  <si>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</si>
  <si>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</si>
  <si>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</si>
  <si>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</si>
  <si>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</si>
  <si>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</si>
  <si>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</si>
  <si>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</si>
  <si>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</si>
  <si>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</si>
  <si>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</si>
  <si>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</si>
  <si>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</si>
  <si>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</si>
  <si>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</si>
  <si>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</si>
  <si>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</si>
  <si>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</si>
  <si>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</si>
  <si>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</si>
  <si>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</si>
  <si>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</si>
  <si>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</si>
  <si>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</si>
  <si>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</si>
  <si>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</si>
  <si>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</si>
  <si>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</si>
  <si>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</si>
  <si>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</si>
  <si>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</si>
  <si>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</si>
  <si>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</si>
  <si>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</si>
  <si>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</si>
  <si>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</si>
  <si>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</si>
  <si>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</si>
  <si>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</si>
  <si>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</si>
  <si>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</si>
  <si>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</si>
  <si>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</si>
  <si>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</si>
  <si>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</si>
  <si>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</si>
  <si>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</si>
  <si>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</si>
  <si>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</si>
  <si>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</si>
  <si>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</si>
  <si>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</si>
  <si>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</si>
  <si>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</si>
  <si>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</si>
  <si>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</si>
  <si>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</si>
  <si>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</si>
  <si>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</si>
  <si>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</si>
  <si>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</si>
  <si>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</si>
  <si>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</si>
  <si>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</si>
  <si>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</si>
  <si>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</si>
  <si>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</si>
  <si>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</si>
  <si>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</si>
  <si>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</si>
  <si>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</si>
  <si>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</si>
  <si>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</si>
  <si>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</si>
  <si>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</si>
  <si>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</si>
  <si>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</si>
  <si>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</si>
  <si>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</si>
  <si>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</si>
  <si>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</si>
  <si>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</si>
  <si>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</si>
  <si>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</si>
  <si>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</si>
  <si>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</si>
  <si>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</si>
  <si>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</si>
  <si>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</si>
  <si>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</si>
  <si>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</si>
  <si>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</si>
  <si>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</si>
  <si>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</si>
  <si>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</si>
  <si>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</si>
  <si>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</si>
  <si>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</si>
  <si>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</si>
  <si>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</si>
  <si>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</si>
  <si>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</si>
  <si>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</si>
  <si>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</si>
  <si>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</si>
  <si>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</si>
  <si>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</si>
  <si>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</si>
  <si>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</si>
  <si>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</si>
  <si>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</si>
  <si>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</si>
  <si>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</si>
  <si>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</si>
  <si>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</si>
  <si>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</si>
  <si>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</si>
  <si>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</si>
  <si>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</si>
  <si>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</si>
  <si>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</si>
  <si>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</si>
  <si>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</si>
  <si>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</si>
  <si>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</si>
  <si>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</si>
  <si>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</si>
  <si>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</si>
  <si>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</si>
  <si>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</si>
  <si>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</si>
  <si>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</si>
  <si>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</si>
  <si>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</si>
  <si>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</si>
  <si>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</si>
  <si>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</si>
  <si>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</si>
  <si>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</si>
  <si>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</si>
  <si>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</si>
  <si>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</si>
  <si>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</si>
  <si>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</si>
  <si>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</si>
  <si>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</si>
  <si>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</si>
  <si>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</si>
  <si>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</si>
  <si>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</si>
  <si>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</si>
  <si>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</si>
  <si>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</si>
  <si>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</si>
  <si>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</si>
  <si>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</si>
  <si>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</si>
  <si>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</si>
  <si>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</si>
  <si>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</si>
  <si>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</si>
  <si>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</si>
  <si>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</si>
  <si>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</si>
  <si>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</si>
  <si>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</si>
  <si>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</si>
  <si>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</si>
  <si>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</si>
  <si>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</si>
  <si>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</si>
  <si>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</si>
  <si>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</si>
  <si>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</si>
  <si>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</si>
  <si>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</si>
  <si>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</si>
  <si>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</si>
  <si>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</si>
  <si>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</si>
  <si>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</si>
  <si>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</si>
  <si>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</si>
  <si>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</si>
  <si>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</si>
  <si>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</si>
  <si>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</si>
  <si>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</si>
  <si>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</si>
  <si>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</si>
  <si>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</si>
  <si>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</si>
  <si>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</si>
  <si>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</si>
  <si>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</si>
  <si>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</si>
  <si>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</si>
  <si>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</si>
  <si>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</si>
  <si>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</si>
  <si>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</si>
  <si>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</si>
  <si>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</si>
  <si>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</si>
  <si>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</si>
  <si>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</si>
  <si>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</si>
  <si>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</si>
  <si>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</si>
  <si>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</si>
  <si>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</si>
  <si>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</si>
  <si>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</si>
  <si>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</si>
  <si>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</si>
  <si>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</si>
  <si>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</si>
  <si>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</si>
  <si>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</si>
  <si>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</si>
  <si>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</si>
  <si>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</si>
  <si>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</si>
  <si>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</si>
  <si>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</si>
  <si>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</si>
  <si>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</si>
  <si>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</si>
  <si>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</si>
  <si>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</si>
  <si>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</si>
  <si>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</si>
  <si>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</si>
  <si>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</si>
  <si>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</si>
  <si>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</si>
  <si>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</si>
  <si>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</si>
  <si>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</si>
  <si>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</si>
  <si>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</si>
  <si>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</si>
  <si>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</si>
  <si>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</si>
  <si>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</si>
  <si>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</si>
  <si>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</si>
  <si>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</si>
  <si>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</si>
  <si>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</si>
  <si>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</si>
  <si>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</si>
  <si>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</si>
  <si>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</si>
  <si>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</si>
  <si>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</si>
  <si>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</si>
  <si>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</si>
  <si>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</si>
  <si>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</si>
  <si>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</si>
  <si>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</si>
  <si>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</si>
  <si>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</si>
  <si>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</si>
  <si>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</si>
  <si>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</si>
  <si>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</si>
  <si>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</si>
  <si>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</si>
  <si>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</si>
  <si>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</si>
  <si>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</si>
  <si>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</si>
  <si>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</si>
  <si>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</si>
  <si>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</si>
  <si>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</si>
  <si>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</si>
  <si>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</si>
  <si>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</si>
  <si>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</si>
  <si>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</si>
  <si>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</si>
  <si>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</si>
  <si>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</si>
  <si>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</si>
  <si>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</si>
  <si>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</si>
  <si>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</si>
  <si>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</si>
  <si>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</si>
  <si>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</si>
  <si>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</si>
  <si>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</si>
  <si>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</si>
  <si>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</si>
  <si>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</si>
  <si>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</si>
  <si>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</si>
  <si>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</si>
  <si>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</si>
  <si>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</si>
  <si>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</si>
  <si>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</si>
  <si>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</si>
  <si>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</si>
  <si>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</si>
  <si>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</si>
  <si>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</si>
  <si>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</si>
  <si>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</si>
  <si>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</si>
  <si>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</si>
  <si>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</si>
  <si>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</si>
  <si>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</si>
  <si>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</si>
  <si>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</si>
  <si>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</si>
  <si>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</si>
  <si>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</si>
  <si>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</si>
  <si>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</si>
  <si>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</si>
  <si>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</si>
  <si>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</si>
  <si>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</si>
  <si>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</si>
  <si>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</si>
  <si>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</si>
  <si>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</si>
  <si>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</si>
  <si>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</si>
  <si>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</si>
  <si>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</si>
  <si>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</si>
  <si>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</si>
  <si>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</si>
  <si>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</si>
  <si>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</si>
  <si>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</si>
  <si>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</si>
  <si>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</si>
  <si>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</si>
  <si>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</si>
  <si>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</si>
  <si>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</si>
  <si>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</si>
  <si>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</si>
  <si>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</si>
  <si>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</si>
  <si>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</si>
  <si>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</si>
  <si>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</si>
  <si>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</si>
  <si>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</si>
  <si>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</si>
  <si>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</si>
  <si>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</si>
  <si>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</si>
  <si>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</si>
  <si>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</si>
  <si>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</si>
  <si>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</si>
  <si>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</si>
  <si>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</si>
  <si>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</si>
  <si>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</si>
  <si>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</si>
  <si>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</si>
  <si>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</si>
  <si>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</si>
  <si>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</si>
  <si>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</si>
  <si>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</si>
  <si>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</si>
  <si>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</si>
  <si>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</si>
  <si>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</si>
  <si>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</si>
  <si>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</si>
  <si>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</si>
  <si>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</si>
  <si>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</si>
  <si>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</si>
  <si>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</si>
  <si>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</si>
  <si>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</si>
  <si>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</si>
  <si>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</si>
  <si>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</si>
  <si>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</si>
  <si>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</si>
  <si>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</si>
  <si>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</si>
  <si>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</si>
  <si>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</si>
  <si>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</si>
  <si>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</si>
  <si>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</si>
  <si>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</si>
  <si>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</si>
  <si>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</si>
  <si>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</si>
  <si>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</si>
  <si>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</si>
  <si>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</si>
  <si>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</si>
  <si>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</si>
  <si>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</si>
  <si>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</si>
  <si>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</si>
  <si>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</si>
  <si>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</si>
  <si>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</si>
  <si>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</si>
  <si>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</si>
  <si>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</si>
  <si>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</si>
  <si>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</si>
  <si>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</si>
  <si>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</si>
  <si>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</si>
  <si>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</si>
  <si>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</si>
  <si>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</si>
  <si>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</si>
  <si>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</si>
  <si>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</si>
  <si>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</si>
  <si>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</si>
  <si>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</si>
  <si>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</si>
  <si>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</si>
  <si>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</si>
  <si>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</si>
  <si>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</si>
  <si>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</si>
  <si>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</si>
  <si>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</si>
  <si>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</si>
  <si>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</si>
  <si>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</si>
  <si>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</si>
  <si>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</si>
  <si>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</si>
  <si>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</si>
  <si>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</si>
  <si>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</si>
  <si>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</si>
  <si>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</si>
  <si>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</si>
  <si>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</si>
  <si>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</si>
  <si>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</si>
  <si>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</si>
  <si>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</si>
  <si>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</si>
  <si>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</si>
  <si>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</si>
  <si>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</si>
  <si>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</si>
  <si>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</si>
  <si>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</si>
  <si>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</si>
  <si>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</si>
  <si>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</si>
  <si>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</si>
  <si>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</si>
  <si>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</si>
  <si>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</si>
  <si>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</si>
  <si>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</si>
  <si>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</si>
  <si>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</si>
  <si>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</si>
  <si>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</si>
  <si>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</si>
  <si>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</si>
  <si>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</si>
  <si>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</si>
  <si>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</si>
  <si>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</si>
  <si>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</si>
  <si>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</si>
  <si>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</si>
  <si>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</si>
  <si>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</si>
  <si>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</si>
  <si>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</si>
  <si>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</si>
  <si>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</si>
  <si>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</si>
  <si>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</si>
  <si>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</si>
  <si>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</si>
  <si>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</si>
  <si>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</si>
  <si>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</si>
  <si>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</si>
  <si>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</si>
  <si>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</si>
  <si>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</si>
  <si>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</si>
  <si>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</si>
  <si>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</si>
  <si>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</si>
  <si>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</si>
  <si>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</si>
  <si>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</si>
  <si>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</si>
  <si>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</si>
  <si>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</si>
  <si>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</si>
  <si>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</si>
  <si>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</si>
  <si>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</si>
  <si>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</si>
  <si>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</si>
  <si>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</si>
  <si>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</si>
  <si>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</si>
  <si>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</si>
  <si>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</si>
  <si>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</si>
  <si>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</si>
  <si>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</si>
  <si>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</si>
  <si>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</si>
  <si>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</si>
  <si>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</si>
  <si>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</si>
  <si>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</si>
  <si>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</si>
  <si>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</si>
  <si>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</si>
  <si>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</si>
  <si>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</si>
  <si>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</si>
  <si>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</si>
  <si>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</si>
  <si>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</si>
  <si>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</si>
  <si>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</si>
  <si>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</si>
  <si>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</si>
  <si>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</si>
  <si>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</si>
  <si>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</si>
  <si>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</si>
  <si>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</si>
  <si>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</si>
  <si>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</si>
  <si>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</si>
  <si>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</si>
  <si>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</si>
  <si>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</si>
  <si>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</si>
  <si>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</si>
  <si>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</si>
  <si>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</si>
  <si>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</si>
  <si>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</si>
  <si>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</si>
  <si>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</si>
  <si>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</si>
  <si>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</si>
  <si>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</si>
  <si>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</si>
  <si>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</si>
  <si>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</si>
  <si>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</si>
  <si>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</si>
  <si>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</si>
  <si>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</si>
  <si>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</si>
  <si>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</si>
  <si>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</si>
  <si>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</si>
  <si>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</si>
  <si>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</si>
  <si>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</si>
  <si>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</si>
  <si>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</si>
  <si>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</si>
  <si>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</si>
  <si>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</si>
  <si>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</si>
  <si>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</si>
  <si>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</si>
  <si>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</si>
  <si>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</si>
  <si>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</si>
  <si>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</si>
  <si>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</si>
  <si>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</si>
  <si>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</si>
  <si>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</si>
  <si>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</si>
  <si>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</si>
  <si>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</si>
  <si>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</si>
  <si>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</si>
  <si>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</si>
  <si>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</si>
  <si>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</si>
  <si>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</si>
  <si>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</si>
  <si>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</si>
  <si>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</si>
  <si>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</si>
  <si>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</si>
  <si>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</si>
  <si>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</si>
  <si>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</si>
  <si>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</si>
  <si>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</si>
  <si>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</si>
  <si>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</si>
  <si>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</si>
  <si>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</si>
  <si>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</si>
  <si>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</si>
  <si>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</si>
  <si>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</si>
  <si>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</si>
  <si>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</si>
  <si>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</si>
  <si>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</si>
  <si>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</si>
  <si>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</si>
  <si>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</si>
  <si>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</si>
  <si>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</si>
  <si>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</si>
  <si>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</si>
  <si>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</si>
  <si>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</si>
  <si>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</si>
  <si>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</si>
  <si>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</si>
  <si>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</si>
  <si>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</si>
  <si>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</si>
  <si>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</si>
  <si>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</si>
  <si>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</si>
  <si>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</si>
  <si>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</si>
  <si>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</si>
  <si>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</si>
  <si>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</si>
  <si>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</si>
  <si>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</si>
  <si>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</si>
  <si>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</si>
  <si>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</si>
  <si>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</si>
  <si>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</si>
  <si>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</si>
  <si>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</si>
  <si>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</si>
  <si>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</si>
  <si>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</si>
  <si>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</si>
  <si>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</si>
  <si>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</si>
  <si>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</si>
  <si>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</si>
  <si>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</si>
  <si>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</si>
  <si>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</si>
  <si>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</si>
  <si>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</si>
  <si>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</si>
  <si>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</si>
  <si>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</si>
  <si>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</si>
  <si>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</si>
  <si>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</si>
  <si>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</si>
  <si>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</si>
  <si>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</si>
  <si>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</si>
  <si>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</si>
  <si>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</si>
  <si>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</si>
  <si>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</si>
  <si>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</si>
  <si>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</si>
  <si>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</si>
  <si>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</si>
  <si>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</si>
  <si>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</si>
  <si>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</si>
  <si>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</si>
  <si>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</si>
  <si>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</si>
  <si>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</si>
  <si>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</si>
  <si>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</si>
  <si>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</si>
  <si>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</si>
  <si>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</si>
  <si>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</si>
  <si>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</si>
  <si>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</si>
  <si>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</si>
  <si>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</si>
  <si>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</si>
  <si>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</si>
  <si>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</si>
  <si>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</si>
  <si>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</si>
  <si>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</si>
  <si>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</si>
  <si>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</si>
  <si>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</si>
  <si>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</si>
  <si>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</si>
  <si>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</si>
  <si>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</si>
  <si>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</si>
  <si>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</si>
  <si>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</si>
  <si>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</si>
  <si>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</si>
  <si>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</si>
  <si>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</si>
  <si>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</si>
  <si>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</si>
  <si>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</si>
  <si>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</si>
  <si>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</si>
  <si>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</si>
  <si>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</si>
  <si>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</si>
  <si>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</si>
  <si>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</si>
  <si>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</si>
  <si>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</si>
  <si>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</si>
  <si>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</si>
  <si>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</si>
  <si>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</si>
  <si>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</si>
  <si>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</si>
  <si>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</si>
  <si>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</si>
  <si>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</si>
  <si>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</si>
  <si>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</si>
  <si>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</si>
  <si>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</si>
  <si>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</si>
  <si>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</si>
  <si>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</si>
  <si>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</si>
  <si>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</si>
  <si>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</si>
  <si>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</si>
  <si>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</si>
  <si>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</si>
  <si>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</si>
  <si>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</si>
  <si>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</si>
  <si>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</si>
  <si>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</si>
  <si>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</si>
  <si>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</si>
  <si>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</si>
  <si>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</si>
  <si>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</si>
  <si>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</si>
  <si>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</si>
  <si>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</si>
  <si>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</si>
  <si>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</si>
  <si>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</si>
  <si>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</si>
  <si>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</si>
  <si>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</si>
  <si>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</si>
  <si>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</si>
  <si>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</si>
  <si>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</si>
  <si>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</si>
  <si>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</si>
  <si>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</si>
  <si>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</si>
  <si>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</si>
  <si>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</si>
  <si>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</si>
  <si>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</si>
  <si>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</si>
  <si>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</si>
  <si>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</si>
  <si>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</si>
  <si>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</si>
  <si>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</si>
  <si>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</si>
  <si>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</si>
  <si>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</si>
  <si>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</si>
  <si>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</si>
  <si>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</si>
  <si>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</si>
  <si>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</si>
  <si>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</si>
  <si>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</si>
  <si>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</si>
  <si>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</si>
  <si>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</si>
  <si>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</si>
  <si>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</si>
  <si>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</si>
  <si>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</si>
  <si>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</si>
  <si>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</si>
  <si>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</si>
  <si>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</si>
  <si>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</si>
  <si>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</si>
  <si>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</si>
  <si>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</si>
  <si>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</si>
  <si>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</si>
  <si>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</si>
  <si>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</si>
  <si>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</si>
  <si>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</si>
  <si>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</si>
  <si>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</si>
  <si>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</si>
  <si>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</si>
  <si>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</si>
  <si>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</si>
  <si>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</si>
  <si>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</si>
  <si>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</si>
  <si>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</si>
  <si>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</si>
  <si>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</si>
  <si>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</si>
  <si>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</si>
  <si>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</si>
  <si>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</si>
  <si>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</si>
  <si>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</si>
  <si>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</si>
  <si>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</si>
  <si>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</si>
  <si>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</si>
  <si>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</si>
  <si>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</si>
  <si>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</si>
  <si>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</si>
  <si>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</si>
  <si>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</si>
  <si>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</si>
  <si>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</si>
  <si>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</si>
  <si>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</si>
  <si>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</si>
  <si>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</si>
  <si>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</si>
  <si>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</si>
  <si>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</si>
  <si>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</si>
  <si>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</si>
  <si>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</si>
  <si>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</si>
  <si>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</si>
  <si>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</si>
  <si>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</si>
  <si>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</si>
  <si>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</si>
  <si>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</si>
  <si>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</si>
  <si>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</si>
  <si>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</si>
  <si>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</si>
  <si>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</si>
  <si>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</si>
  <si>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</si>
  <si>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</si>
  <si>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</si>
  <si>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</si>
  <si>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</si>
  <si>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</si>
  <si>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</si>
  <si>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</si>
  <si>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</si>
  <si>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</si>
  <si>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</si>
  <si>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</si>
  <si>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</si>
  <si>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</si>
  <si>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</si>
  <si>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</si>
  <si>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</si>
  <si>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</si>
  <si>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</si>
  <si>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</si>
  <si>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</si>
  <si>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</si>
  <si>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</si>
  <si>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</si>
  <si>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</si>
  <si>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</si>
  <si>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</si>
  <si>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</si>
  <si>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</si>
  <si>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</si>
  <si>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</si>
  <si>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</si>
  <si>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</si>
  <si>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</si>
  <si>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</si>
  <si>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</si>
  <si>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</si>
  <si>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</si>
  <si>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</si>
  <si>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</si>
  <si>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</si>
  <si>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</si>
  <si>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</si>
  <si>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</si>
  <si>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</si>
  <si>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</si>
  <si>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</si>
  <si>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</si>
  <si>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</si>
  <si>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</si>
  <si>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</si>
  <si>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</si>
  <si>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</si>
  <si>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</si>
  <si>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</si>
  <si>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</si>
  <si>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</si>
  <si>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</si>
  <si>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</si>
  <si>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</si>
  <si>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</si>
  <si>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</si>
  <si>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</si>
  <si>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</si>
  <si>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</si>
  <si>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</si>
  <si>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</si>
  <si>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</si>
  <si>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</si>
  <si>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</si>
  <si>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</si>
  <si>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</si>
  <si>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</si>
  <si>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</si>
  <si>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</si>
  <si>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</si>
  <si>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</si>
  <si>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</si>
  <si>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</si>
  <si>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</si>
  <si>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</si>
  <si>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</si>
  <si>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</si>
  <si>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</si>
  <si>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</si>
  <si>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</si>
  <si>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</si>
  <si>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</si>
  <si>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</si>
  <si>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</si>
  <si>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</si>
  <si>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</si>
  <si>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</si>
  <si>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</si>
  <si>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</si>
  <si>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</si>
  <si>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</si>
  <si>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</si>
  <si>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</si>
  <si>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</si>
  <si>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</si>
  <si>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</si>
  <si>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</si>
  <si>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</si>
  <si>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</si>
  <si>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</si>
  <si>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</si>
  <si>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</si>
  <si>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</si>
  <si>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</si>
  <si>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</si>
  <si>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</si>
  <si>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</si>
  <si>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</si>
  <si>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</si>
  <si>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</si>
  <si>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</si>
  <si>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</si>
  <si>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</si>
  <si>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</si>
  <si>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</si>
  <si>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</si>
  <si>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</si>
  <si>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</si>
  <si>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</si>
  <si>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</si>
  <si>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</si>
  <si>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</si>
  <si>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</si>
  <si>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</si>
  <si>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</si>
  <si>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</si>
  <si>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</si>
  <si>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</si>
  <si>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</si>
  <si>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</si>
  <si>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</si>
  <si>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</si>
  <si>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</si>
  <si>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</si>
  <si>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</si>
  <si>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</si>
  <si>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</si>
  <si>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</si>
  <si>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</si>
  <si>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</si>
  <si>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</si>
  <si>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</si>
  <si>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</si>
  <si>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</si>
  <si>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</si>
  <si>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</si>
  <si>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</si>
  <si>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</si>
  <si>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</si>
  <si>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</si>
  <si>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</si>
  <si>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</si>
  <si>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</si>
  <si>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</si>
  <si>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</si>
  <si>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</si>
  <si>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</si>
  <si>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</si>
  <si>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</si>
  <si>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</si>
  <si>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</si>
  <si>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</si>
  <si>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</si>
  <si>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</si>
  <si>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</si>
  <si>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</si>
  <si>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</si>
  <si>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</si>
  <si>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</si>
  <si>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</si>
  <si>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</si>
  <si>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</si>
  <si>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</si>
  <si>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</si>
  <si>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</si>
  <si>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</si>
  <si>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</si>
  <si>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</si>
  <si>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</si>
  <si>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</si>
  <si>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</si>
  <si>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</si>
  <si>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</si>
  <si>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</si>
  <si>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</si>
  <si>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</si>
  <si>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</si>
  <si>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</si>
  <si>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</si>
  <si>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</si>
  <si>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</si>
  <si>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</si>
  <si>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</si>
  <si>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</si>
  <si>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</si>
  <si>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</si>
  <si>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</si>
  <si>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</si>
  <si>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</si>
  <si>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</si>
  <si>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</si>
  <si>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</si>
  <si>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</si>
  <si>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</si>
  <si>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</si>
  <si>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</si>
  <si>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</si>
  <si>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</si>
  <si>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</si>
  <si>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</si>
  <si>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</si>
  <si>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</si>
  <si>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</si>
  <si>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</si>
  <si>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</si>
  <si>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</si>
  <si>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</si>
  <si>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</si>
  <si>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</si>
  <si>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</si>
  <si>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</si>
  <si>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</si>
  <si>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</si>
  <si>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</si>
  <si>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</si>
  <si>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</si>
  <si>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</si>
  <si>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</si>
  <si>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</si>
  <si>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</si>
  <si>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</si>
  <si>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</si>
  <si>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</si>
  <si>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</si>
  <si>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</si>
  <si>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</si>
  <si>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</si>
  <si>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</si>
  <si>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</si>
  <si>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</si>
  <si>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</si>
  <si>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</si>
  <si>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</si>
  <si>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</si>
  <si>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</si>
  <si>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</si>
  <si>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</si>
  <si>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</si>
  <si>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</si>
  <si>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</si>
  <si>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</si>
  <si>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</si>
  <si>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</si>
  <si>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</si>
  <si>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</si>
  <si>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</si>
  <si>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</si>
  <si>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</si>
  <si>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</si>
  <si>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</si>
  <si>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</si>
  <si>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</si>
  <si>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</si>
  <si>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</si>
  <si>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</si>
  <si>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</si>
  <si>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</si>
  <si>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</si>
  <si>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</si>
  <si>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</si>
  <si>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</si>
  <si>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</si>
  <si>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</si>
  <si>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</si>
  <si>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</si>
  <si>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</si>
  <si>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</si>
  <si>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</si>
  <si>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</si>
  <si>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</si>
  <si>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</si>
  <si>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</si>
  <si>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</si>
  <si>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</si>
  <si>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</si>
  <si>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</si>
  <si>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</si>
  <si>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</si>
  <si>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</si>
  <si>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</si>
  <si>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</si>
  <si>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</si>
  <si>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</si>
  <si>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</si>
  <si>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</si>
  <si>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</si>
  <si>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</si>
  <si>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</si>
  <si>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</si>
  <si>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</si>
  <si>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</si>
  <si>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</si>
  <si>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</si>
  <si>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</si>
  <si>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</si>
  <si>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</si>
  <si>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</si>
  <si>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</si>
  <si>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</si>
  <si>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</si>
  <si>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</si>
  <si>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</si>
  <si>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</si>
  <si>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</si>
  <si>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</si>
  <si>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</si>
  <si>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</si>
  <si>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</si>
  <si>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</si>
  <si>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</si>
  <si>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</si>
  <si>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</si>
  <si>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</si>
  <si>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</si>
  <si>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</si>
  <si>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</si>
  <si>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</si>
  <si>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</si>
  <si>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</si>
  <si>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</si>
  <si>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</si>
  <si>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</si>
  <si>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</si>
  <si>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</si>
  <si>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</si>
  <si>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</si>
  <si>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</si>
  <si>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</si>
  <si>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</si>
  <si>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</si>
  <si>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</si>
  <si>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</si>
  <si>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</si>
  <si>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</si>
  <si>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</si>
  <si>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</si>
  <si>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</si>
  <si>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</si>
  <si>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</si>
  <si>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</si>
  <si>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</si>
  <si>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</si>
  <si>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</si>
  <si>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</si>
  <si>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</si>
  <si>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</si>
  <si>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</si>
  <si>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</si>
  <si>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</si>
  <si>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</si>
  <si>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</si>
  <si>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</si>
  <si>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</si>
  <si>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</si>
  <si>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</si>
  <si>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</si>
  <si>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</si>
  <si>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</si>
  <si>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</si>
  <si>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</si>
  <si>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</si>
  <si>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</si>
  <si>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</si>
  <si>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</si>
  <si>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</si>
  <si>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</si>
  <si>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</si>
  <si>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</si>
  <si>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</si>
  <si>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</si>
  <si>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</si>
  <si>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</si>
  <si>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</si>
  <si>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</si>
  <si>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</si>
  <si>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</si>
  <si>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</si>
  <si>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</si>
  <si>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</si>
  <si>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</si>
  <si>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</si>
  <si>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</si>
  <si>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</si>
  <si>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</si>
  <si>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</si>
  <si>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</si>
  <si>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</si>
  <si>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</si>
  <si>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</si>
  <si>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</si>
  <si>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</si>
  <si>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</si>
  <si>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</si>
  <si>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</si>
  <si>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</si>
  <si>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</si>
  <si>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</si>
  <si>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</si>
  <si>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</si>
  <si>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</si>
  <si>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</si>
  <si>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</si>
  <si>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</si>
  <si>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</si>
  <si>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</si>
  <si>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</si>
  <si>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</si>
  <si>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</si>
  <si>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</si>
  <si>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</si>
  <si>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</si>
  <si>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</si>
  <si>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</si>
  <si>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</si>
  <si>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</si>
  <si>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</si>
  <si>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</si>
  <si>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</si>
  <si>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</si>
  <si>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</si>
  <si>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</si>
  <si>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</si>
  <si>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</si>
  <si>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</si>
  <si>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</si>
  <si>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</si>
  <si>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</si>
  <si>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</si>
  <si>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</si>
  <si>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</si>
  <si>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</si>
  <si>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</si>
  <si>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</si>
  <si>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</si>
  <si>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</si>
  <si>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</si>
  <si>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</si>
  <si>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</si>
  <si>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</si>
  <si>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</si>
  <si>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</si>
  <si>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</si>
  <si>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</si>
  <si>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</si>
  <si>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</si>
  <si>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</si>
  <si>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</si>
  <si>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</si>
  <si>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</si>
  <si>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</si>
  <si>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</si>
  <si>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</si>
  <si>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</si>
  <si>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</si>
  <si>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</si>
  <si>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</si>
  <si>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</si>
  <si>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</si>
  <si>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</si>
  <si>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</si>
  <si>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</si>
  <si>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</si>
  <si>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</si>
  <si>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</si>
  <si>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</si>
  <si>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</si>
  <si>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</si>
  <si>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</si>
  <si>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</si>
  <si>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</si>
  <si>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</si>
  <si>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</si>
  <si>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</si>
  <si>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</si>
  <si>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</si>
  <si>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</si>
  <si>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</si>
  <si>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</si>
  <si>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</si>
  <si>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</si>
  <si>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</si>
  <si>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</si>
  <si>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</si>
  <si>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</si>
  <si>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</si>
  <si>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</si>
  <si>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</si>
  <si>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</si>
  <si>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</si>
  <si>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</si>
  <si>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</si>
  <si>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</si>
  <si>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</si>
  <si>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</si>
  <si>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</si>
  <si>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</si>
  <si>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</si>
  <si>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</si>
  <si>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</si>
  <si>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</si>
  <si>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</si>
  <si>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</si>
  <si>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</si>
  <si>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</si>
  <si>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</si>
  <si>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</si>
  <si>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</si>
  <si>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</si>
  <si>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</si>
  <si>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</si>
  <si>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</si>
  <si>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</si>
  <si>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</si>
  <si>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</si>
  <si>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</si>
  <si>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</si>
  <si>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</si>
  <si>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</si>
  <si>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</si>
  <si>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</si>
  <si>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</si>
  <si>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</si>
  <si>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</si>
  <si>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</si>
  <si>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</si>
  <si>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</si>
  <si>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</si>
  <si>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</si>
  <si>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</si>
  <si>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</si>
  <si>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</si>
  <si>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</si>
  <si>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</si>
  <si>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</si>
  <si>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</si>
  <si>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</si>
  <si>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</si>
  <si>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</si>
  <si>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</si>
  <si>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</si>
  <si>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</si>
  <si>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</si>
  <si>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</si>
  <si>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</si>
  <si>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</si>
  <si>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</si>
  <si>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</si>
  <si>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</si>
  <si>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</si>
  <si>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</si>
  <si>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</si>
  <si>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</si>
  <si>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</si>
  <si>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</si>
  <si>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</si>
  <si>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</si>
  <si>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</si>
  <si>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</si>
  <si>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</si>
  <si>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</si>
  <si>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</si>
  <si>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</si>
  <si>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</si>
  <si>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</si>
  <si>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</si>
  <si>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</si>
  <si>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</si>
  <si>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</si>
  <si>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</si>
  <si>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</si>
  <si>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</si>
  <si>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</si>
  <si>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</si>
  <si>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</si>
  <si>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</si>
  <si>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</si>
  <si>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</si>
  <si>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</si>
  <si>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</si>
  <si>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</si>
  <si>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</si>
  <si>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</si>
  <si>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</si>
  <si>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</si>
  <si>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</si>
  <si>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</si>
  <si>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</si>
  <si>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</si>
  <si>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</si>
  <si>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</si>
  <si>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</si>
  <si>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</si>
  <si>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</si>
  <si>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</si>
  <si>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</si>
  <si>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</si>
  <si>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</si>
  <si>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</si>
  <si>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</si>
  <si>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</si>
  <si>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</si>
  <si>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</si>
  <si>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</si>
  <si>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</si>
  <si>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</si>
  <si>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</si>
  <si>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</si>
  <si>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</si>
  <si>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</si>
  <si>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</si>
  <si>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</si>
  <si>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</si>
  <si>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</si>
  <si>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</si>
  <si>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</si>
  <si>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</si>
  <si>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</si>
  <si>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</si>
  <si>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</si>
  <si>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</si>
  <si>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</si>
  <si>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</si>
  <si>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</si>
  <si>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</si>
  <si>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</si>
  <si>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</si>
  <si>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</si>
  <si>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</si>
  <si>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</si>
  <si>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</si>
  <si>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</si>
  <si>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</si>
  <si>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</si>
  <si>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</si>
  <si>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</si>
  <si>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</si>
  <si>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</si>
  <si>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</si>
  <si>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</si>
  <si>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</si>
  <si>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</si>
  <si>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</si>
  <si>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</si>
  <si>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</si>
  <si>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</si>
  <si>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</si>
  <si>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</si>
  <si>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</si>
  <si>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</si>
  <si>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</si>
  <si>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</si>
  <si>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</si>
  <si>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</si>
  <si>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</si>
  <si>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</si>
  <si>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</si>
  <si>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</si>
  <si>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</si>
  <si>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</si>
  <si>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</si>
  <si>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</si>
  <si>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</si>
  <si>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</si>
  <si>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</si>
  <si>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</si>
  <si>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</si>
  <si>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</si>
  <si>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</si>
  <si>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</si>
  <si>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</si>
  <si>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</si>
  <si>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</si>
  <si>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</si>
  <si>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</si>
  <si>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</si>
  <si>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</si>
  <si>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</si>
  <si>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</si>
  <si>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</si>
  <si>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</si>
  <si>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</si>
  <si>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</si>
  <si>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</si>
  <si>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</si>
  <si>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</si>
  <si>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</si>
  <si>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</si>
  <si>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</si>
  <si>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</si>
  <si>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</si>
  <si>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</si>
  <si>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</si>
  <si>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</si>
  <si>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</si>
  <si>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</si>
  <si>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</si>
  <si>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</si>
  <si>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</si>
  <si>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</si>
  <si>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</si>
  <si>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</si>
  <si>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</si>
  <si>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</si>
  <si>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</si>
  <si>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</si>
  <si>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</si>
  <si>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</si>
  <si>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</si>
  <si>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</si>
  <si>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</si>
  <si>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</si>
  <si>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</si>
  <si>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</si>
  <si>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</si>
  <si>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</si>
  <si>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</si>
  <si>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</si>
  <si>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</si>
  <si>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</si>
  <si>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</si>
  <si>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</si>
  <si>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</si>
  <si>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</si>
  <si>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</si>
  <si>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</si>
  <si>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</si>
  <si>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</si>
  <si>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</si>
  <si>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</si>
  <si>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</si>
  <si>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</si>
  <si>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</si>
  <si>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</si>
  <si>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</si>
  <si>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</si>
  <si>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</si>
  <si>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</si>
  <si>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</si>
  <si>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</si>
  <si>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</si>
  <si>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</si>
  <si>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</si>
  <si>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</si>
  <si>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</si>
  <si>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</si>
  <si>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</si>
  <si>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</si>
  <si>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</si>
  <si>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</si>
  <si>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</si>
  <si>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</si>
  <si>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</si>
  <si>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</si>
  <si>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</si>
  <si>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</si>
  <si>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</si>
  <si>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</si>
  <si>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</si>
  <si>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</si>
  <si>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</si>
  <si>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</si>
  <si>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</si>
  <si>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</si>
  <si>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</si>
  <si>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</si>
  <si>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</si>
  <si>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</si>
  <si>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</si>
  <si>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</si>
  <si>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</si>
  <si>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</si>
  <si>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</si>
  <si>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</si>
  <si>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</si>
  <si>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</si>
  <si>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</si>
  <si>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</si>
  <si>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</si>
  <si>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</si>
  <si>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</si>
  <si>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</si>
  <si>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</si>
  <si>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</si>
  <si>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</si>
  <si>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</si>
  <si>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</si>
  <si>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</si>
  <si>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</si>
  <si>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</si>
  <si>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</si>
  <si>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</si>
  <si>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</si>
  <si>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</si>
  <si>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</si>
  <si>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</si>
  <si>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</si>
  <si>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</si>
  <si>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</si>
  <si>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</si>
  <si>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</si>
  <si>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</si>
  <si>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</si>
  <si>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</si>
  <si>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</si>
  <si>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</si>
  <si>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</si>
  <si>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</si>
  <si>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</si>
  <si>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</si>
  <si>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</si>
  <si>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</si>
  <si>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</si>
  <si>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</si>
  <si>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</si>
  <si>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</si>
  <si>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</si>
  <si>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</si>
  <si>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</si>
  <si>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</si>
  <si>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</si>
  <si>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</si>
  <si>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</si>
  <si>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</si>
  <si>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</si>
  <si>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</si>
  <si>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</si>
  <si>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</si>
  <si>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</si>
  <si>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</si>
  <si>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</si>
  <si>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</si>
  <si>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</si>
  <si>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</si>
  <si>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</si>
  <si>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</si>
  <si>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</si>
  <si>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</si>
  <si>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</si>
  <si>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</si>
  <si>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</si>
  <si>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</si>
  <si>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</si>
  <si>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</si>
  <si>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</si>
  <si>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</si>
  <si>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</si>
  <si>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</si>
  <si>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</si>
  <si>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</si>
  <si>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</si>
  <si>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</si>
  <si>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</si>
  <si>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</si>
  <si>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</si>
  <si>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</si>
  <si>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</si>
  <si>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</si>
  <si>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</si>
  <si>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</si>
  <si>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</si>
  <si>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</si>
  <si>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</si>
  <si>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</si>
  <si>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</si>
  <si>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</si>
  <si>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</si>
  <si>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</si>
  <si>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</si>
  <si>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</si>
  <si>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</si>
  <si>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</si>
  <si>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</si>
  <si>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</si>
  <si>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</si>
  <si>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</si>
  <si>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</si>
  <si>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</si>
  <si>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</si>
  <si>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</si>
  <si>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</si>
  <si>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</si>
  <si>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</si>
  <si>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</si>
  <si>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</si>
  <si>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</si>
  <si>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</si>
  <si>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</si>
  <si>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</si>
  <si>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</si>
  <si>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</si>
  <si>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</si>
  <si>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</si>
  <si>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</si>
  <si>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</si>
  <si>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</si>
  <si>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</si>
  <si>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</si>
  <si>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</si>
  <si>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</si>
  <si>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</si>
  <si>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</si>
  <si>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</si>
  <si>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</si>
  <si>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</si>
  <si>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</si>
  <si>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</si>
  <si>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</si>
  <si>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</si>
  <si>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</si>
  <si>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</si>
  <si>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</si>
  <si>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</si>
  <si>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</si>
  <si>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</si>
  <si>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</si>
  <si>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</si>
  <si>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</si>
  <si>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</si>
  <si>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</si>
  <si>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</si>
  <si>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</si>
  <si>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</si>
  <si>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</si>
  <si>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</si>
  <si>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</si>
  <si>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</si>
  <si>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</si>
  <si>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</si>
  <si>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</si>
  <si>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</si>
  <si>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</si>
  <si>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</si>
  <si>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</si>
  <si>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</si>
  <si>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</si>
  <si>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</si>
  <si>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</si>
  <si>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</si>
  <si>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</si>
  <si>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</si>
  <si>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</si>
  <si>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</si>
  <si>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</si>
  <si>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</si>
  <si>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</si>
  <si>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</si>
  <si>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</si>
  <si>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</si>
  <si>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</si>
  <si>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</si>
  <si>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</si>
  <si>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</si>
  <si>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</si>
  <si>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</si>
  <si>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</si>
  <si>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</si>
  <si>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</si>
  <si>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</si>
  <si>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</si>
  <si>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</si>
  <si>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</si>
  <si>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</si>
  <si>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</si>
  <si>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</si>
  <si>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</si>
  <si>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</si>
  <si>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</si>
  <si>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</si>
  <si>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</si>
  <si>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</si>
  <si>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</si>
  <si>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</si>
  <si>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</si>
  <si>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</si>
  <si>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</si>
  <si>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</si>
  <si>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</si>
  <si>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</si>
  <si>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</si>
  <si>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</si>
  <si>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</si>
  <si>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</si>
  <si>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</si>
  <si>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</si>
  <si>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</si>
  <si>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</si>
  <si>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</si>
  <si>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</si>
  <si>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</si>
  <si>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</si>
  <si>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</si>
  <si>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</si>
  <si>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</si>
  <si>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</si>
  <si>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</si>
  <si>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</si>
  <si>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</si>
  <si>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</si>
  <si>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</si>
  <si>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</si>
  <si>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</si>
  <si>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</si>
  <si>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</si>
  <si>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</si>
  <si>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</si>
  <si>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</si>
  <si>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</si>
  <si>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</si>
  <si>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</si>
  <si>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</si>
  <si>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</si>
  <si>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</si>
  <si>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</si>
  <si>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</si>
  <si>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</si>
  <si>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</si>
  <si>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</si>
  <si>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</si>
  <si>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</si>
  <si>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</si>
  <si>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</si>
  <si>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</si>
  <si>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</si>
  <si>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</si>
  <si>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</si>
  <si>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</si>
  <si>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</si>
  <si>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</si>
  <si>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</si>
  <si>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</si>
  <si>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</si>
  <si>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</si>
  <si>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</si>
  <si>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</si>
  <si>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</si>
  <si>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</si>
  <si>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</si>
  <si>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</si>
  <si>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</si>
  <si>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</si>
  <si>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</si>
  <si>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</si>
  <si>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</si>
  <si>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</si>
  <si>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</si>
  <si>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</si>
  <si>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</si>
  <si>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</si>
  <si>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</si>
  <si>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</si>
  <si>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</si>
  <si>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</si>
  <si>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</si>
  <si>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</si>
  <si>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</si>
  <si>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</si>
  <si>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</si>
  <si>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</si>
  <si>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</si>
  <si>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</si>
  <si>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</si>
  <si>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</si>
  <si>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</si>
  <si>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</si>
  <si>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</si>
  <si>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</si>
  <si>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</si>
  <si>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</si>
  <si>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</si>
  <si>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</si>
  <si>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</si>
  <si>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</si>
  <si>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</si>
  <si>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</si>
  <si>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</si>
  <si>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</si>
  <si>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</si>
  <si>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</si>
  <si>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</si>
  <si>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</si>
  <si>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</si>
  <si>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</si>
  <si>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</si>
  <si>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</si>
  <si>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</si>
  <si>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</si>
  <si>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</si>
  <si>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</si>
  <si>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</si>
  <si>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</si>
  <si>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</si>
  <si>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</si>
  <si>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</si>
  <si>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</si>
  <si>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</si>
  <si>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</si>
  <si>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</si>
  <si>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</si>
  <si>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</si>
  <si>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</si>
  <si>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</si>
  <si>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</si>
  <si>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</si>
  <si>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</si>
  <si>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</si>
  <si>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</si>
  <si>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</si>
  <si>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</si>
  <si>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</si>
  <si>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</si>
  <si>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</si>
  <si>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</si>
  <si>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</si>
  <si>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</si>
  <si>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</si>
  <si>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</si>
  <si>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</si>
  <si>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</si>
  <si>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</si>
  <si>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</si>
  <si>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</si>
  <si>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</si>
  <si>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</si>
  <si>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</si>
  <si>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</si>
  <si>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</si>
  <si>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</si>
  <si>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</si>
  <si>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</si>
  <si>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</si>
  <si>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</si>
  <si>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</si>
  <si>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</si>
  <si>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</si>
  <si>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</si>
  <si>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</si>
  <si>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</si>
  <si>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</si>
  <si>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</si>
  <si>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</si>
  <si>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</si>
  <si>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</si>
  <si>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</si>
  <si>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</si>
  <si>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</si>
  <si>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</si>
  <si>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</si>
  <si>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</si>
  <si>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</si>
  <si>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</si>
  <si>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</si>
  <si>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</si>
  <si>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</si>
  <si>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</si>
  <si>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</si>
  <si>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</si>
  <si>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</si>
  <si>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</si>
  <si>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</si>
  <si>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</si>
  <si>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</si>
  <si>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</si>
  <si>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</si>
  <si>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</si>
  <si>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</si>
  <si>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</si>
  <si>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</si>
  <si>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</si>
  <si>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</si>
  <si>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</si>
  <si>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</si>
  <si>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</si>
  <si>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</si>
  <si>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</si>
  <si>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</si>
  <si>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</si>
  <si>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</si>
  <si>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</si>
  <si>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</si>
  <si>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</si>
  <si>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</si>
  <si>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</si>
  <si>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</si>
  <si>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</si>
  <si>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</si>
  <si>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</si>
  <si>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</si>
  <si>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</si>
  <si>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</si>
  <si>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</si>
  <si>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</si>
  <si>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</si>
  <si>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</si>
  <si>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</si>
  <si>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</si>
  <si>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</si>
  <si>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</si>
  <si>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</si>
  <si>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</si>
  <si>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</si>
  <si>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</si>
  <si>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</si>
  <si>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</si>
  <si>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</si>
  <si>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</si>
  <si>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</si>
  <si>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</si>
  <si>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</si>
  <si>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</si>
  <si>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</si>
  <si>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</si>
  <si>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</si>
  <si>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</si>
  <si>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</si>
  <si>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</si>
  <si>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</si>
  <si>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</si>
  <si>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</si>
  <si>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</si>
  <si>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</si>
  <si>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</si>
  <si>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</si>
  <si>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</si>
  <si>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</si>
  <si>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</si>
  <si>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</si>
  <si>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</si>
  <si>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</si>
  <si>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</si>
  <si>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</si>
  <si>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</si>
  <si>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</si>
  <si>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</si>
  <si>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</si>
  <si>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</si>
  <si>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</si>
  <si>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</si>
  <si>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</si>
  <si>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</si>
  <si>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</si>
  <si>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</si>
  <si>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</si>
  <si>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</si>
  <si>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</si>
  <si>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</si>
  <si>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</si>
  <si>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</si>
  <si>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</si>
  <si>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</si>
  <si>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</si>
  <si>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</si>
  <si>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</si>
  <si>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</si>
  <si>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</si>
  <si>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</si>
  <si>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</si>
  <si>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</si>
  <si>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</si>
  <si>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</si>
  <si>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</si>
  <si>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</si>
  <si>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</si>
  <si>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</si>
  <si>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</si>
  <si>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</si>
  <si>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</si>
  <si>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</si>
  <si>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</si>
  <si>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</si>
  <si>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</si>
  <si>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</si>
  <si>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</si>
  <si>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</si>
  <si>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</si>
  <si>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</si>
  <si>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</si>
  <si>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</si>
  <si>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</si>
  <si>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</si>
  <si>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</si>
  <si>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</si>
  <si>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</si>
  <si>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</si>
  <si>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</si>
  <si>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</si>
  <si>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</si>
  <si>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</si>
  <si>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</si>
  <si>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</si>
  <si>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</si>
  <si>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</si>
  <si>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</si>
  <si>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</si>
  <si>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</si>
  <si>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</si>
  <si>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</si>
  <si>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</si>
  <si>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</si>
  <si>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</si>
  <si>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</si>
  <si>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</si>
  <si>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</si>
  <si>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</si>
  <si>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</si>
  <si>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</si>
  <si>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</si>
  <si>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</si>
  <si>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</si>
  <si>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</si>
  <si>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</si>
  <si>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</si>
  <si>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</si>
  <si>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</si>
  <si>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</si>
  <si>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</si>
  <si>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</si>
  <si>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</si>
  <si>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</si>
  <si>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</si>
  <si>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</si>
  <si>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</si>
  <si>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</si>
  <si>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</si>
  <si>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</si>
  <si>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</si>
  <si>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</si>
  <si>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</si>
  <si>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</si>
  <si>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</si>
  <si>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</si>
  <si>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</si>
  <si>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</si>
  <si>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</si>
  <si>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</si>
  <si>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</si>
  <si>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</si>
  <si>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</si>
  <si>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</si>
  <si>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</si>
  <si>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</si>
  <si>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</si>
  <si>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</si>
  <si>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</si>
  <si>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</si>
  <si>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</si>
  <si>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</si>
  <si>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</si>
  <si>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</si>
  <si>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</si>
  <si>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</si>
  <si>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</si>
  <si>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</si>
  <si>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</si>
  <si>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</si>
  <si>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</si>
  <si>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</si>
  <si>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</si>
  <si>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</si>
  <si>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</si>
  <si>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</si>
  <si>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</si>
  <si>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</si>
  <si>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</si>
  <si>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</si>
  <si>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</si>
  <si>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</si>
  <si>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</si>
  <si>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</si>
  <si>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</si>
  <si>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</si>
  <si>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</si>
  <si>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</si>
  <si>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</si>
  <si>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</si>
  <si>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</si>
  <si>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</si>
  <si>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</si>
  <si>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</si>
  <si>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</si>
  <si>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</si>
  <si>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</si>
  <si>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</si>
  <si>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</si>
  <si>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</si>
  <si>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</si>
  <si>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</si>
  <si>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</si>
  <si>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</si>
  <si>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</si>
  <si>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</si>
  <si>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</si>
  <si>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</si>
  <si>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</si>
  <si>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</si>
  <si>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</si>
  <si>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</si>
  <si>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</si>
  <si>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</si>
  <si>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</si>
  <si>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</si>
  <si>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</si>
  <si>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</si>
  <si>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</si>
  <si>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</si>
  <si>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</si>
  <si>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</si>
  <si>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</si>
  <si>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</si>
  <si>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</si>
  <si>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</si>
  <si>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</si>
  <si>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</si>
  <si>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</si>
  <si>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</si>
  <si>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</si>
  <si>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</si>
  <si>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</si>
  <si>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</si>
  <si>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</si>
  <si>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</si>
  <si>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</si>
  <si>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</si>
  <si>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</si>
  <si>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</si>
  <si>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</si>
  <si>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</si>
  <si>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</si>
  <si>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</si>
  <si>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</si>
  <si>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</si>
  <si>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</si>
  <si>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</si>
  <si>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</si>
  <si>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</si>
  <si>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</si>
  <si>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</si>
  <si>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</si>
  <si>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</si>
  <si>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</si>
  <si>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</si>
  <si>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</si>
  <si>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</si>
  <si>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</si>
  <si>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</si>
  <si>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</si>
  <si>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</si>
  <si>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</si>
  <si>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</si>
  <si>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</si>
  <si>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</si>
  <si>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</si>
  <si>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</si>
  <si>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</si>
  <si>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</si>
  <si>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</si>
  <si>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</si>
  <si>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</si>
  <si>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</si>
  <si>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</si>
  <si>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</si>
  <si>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</si>
  <si>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</si>
  <si>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</si>
  <si>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</si>
  <si>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</si>
  <si>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</si>
  <si>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</si>
  <si>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</si>
  <si>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</si>
  <si>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</si>
  <si>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</si>
  <si>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</si>
  <si>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</si>
  <si>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</si>
  <si>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</si>
  <si>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</si>
  <si>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</si>
  <si>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</si>
  <si>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</si>
  <si>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</si>
  <si>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</si>
  <si>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</si>
  <si>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</si>
  <si>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</si>
  <si>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</si>
  <si>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</si>
  <si>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</si>
  <si>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</si>
  <si>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</si>
  <si>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</si>
  <si>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</si>
  <si>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</si>
  <si>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</si>
  <si>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</si>
  <si>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</si>
  <si>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</si>
  <si>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</si>
  <si>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</si>
  <si>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</si>
  <si>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</si>
  <si>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</si>
  <si>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</si>
  <si>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</si>
  <si>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</si>
  <si>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</si>
  <si>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</si>
  <si>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</si>
  <si>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</si>
  <si>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</si>
  <si>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</si>
  <si>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</si>
  <si>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</si>
  <si>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</si>
  <si>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</si>
  <si>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</si>
  <si>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</si>
  <si>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</si>
  <si>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</si>
  <si>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</si>
  <si>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</si>
  <si>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</si>
  <si>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</si>
  <si>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</si>
  <si>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</si>
  <si>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</si>
  <si>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</si>
  <si>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</si>
  <si>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</si>
  <si>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</si>
  <si>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</si>
  <si>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</si>
  <si>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</si>
  <si>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</si>
  <si>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</si>
  <si>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</si>
  <si>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</si>
  <si>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</si>
  <si>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</si>
  <si>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</si>
  <si>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</si>
  <si>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</si>
  <si>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</si>
  <si>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</si>
  <si>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</si>
  <si>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</si>
  <si>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</si>
  <si>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</si>
  <si>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</si>
  <si>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</si>
  <si>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</si>
  <si>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</si>
  <si>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</si>
  <si>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</si>
  <si>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</si>
  <si>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</si>
  <si>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</si>
  <si>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</si>
  <si>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</si>
  <si>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</si>
  <si>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</si>
  <si>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</si>
  <si>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</si>
  <si>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</si>
  <si>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</si>
  <si>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</si>
  <si>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</si>
  <si>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</si>
  <si>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</si>
  <si>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</si>
  <si>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</si>
  <si>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</si>
  <si>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</si>
  <si>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</si>
  <si>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</si>
  <si>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</si>
  <si>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</si>
  <si>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</si>
  <si>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</si>
  <si>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</si>
  <si>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</si>
  <si>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</si>
  <si>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</si>
  <si>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</si>
  <si>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</si>
  <si>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</si>
  <si>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</si>
  <si>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</si>
  <si>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</si>
  <si>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</si>
  <si>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</si>
  <si>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</si>
  <si>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</si>
  <si>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</si>
  <si>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</si>
  <si>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</si>
  <si>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</si>
  <si>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</si>
  <si>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</si>
  <si>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</si>
  <si>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</si>
  <si>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</si>
  <si>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</si>
  <si>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</si>
  <si>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</si>
  <si>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</si>
  <si>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</si>
  <si>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</si>
  <si>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</si>
  <si>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</si>
  <si>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</si>
  <si>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</si>
  <si>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</si>
  <si>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</si>
  <si>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</si>
  <si>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</si>
  <si>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</si>
  <si>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</si>
  <si>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</si>
  <si>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</si>
  <si>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</si>
  <si>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</si>
  <si>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</si>
  <si>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</si>
  <si>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</si>
  <si>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</si>
  <si>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</si>
  <si>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</si>
  <si>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</si>
  <si>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</si>
  <si>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</si>
  <si>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</si>
  <si>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</si>
  <si>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</si>
  <si>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</si>
  <si>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</si>
  <si>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</si>
  <si>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</si>
  <si>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</si>
  <si>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</si>
  <si>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</si>
  <si>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</si>
  <si>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</si>
  <si>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</si>
  <si>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</si>
  <si>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</si>
  <si>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</si>
  <si>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</si>
  <si>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</si>
  <si>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</si>
  <si>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</si>
  <si>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</si>
  <si>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</si>
  <si>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</si>
  <si>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</si>
  <si>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</si>
  <si>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</si>
  <si>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</si>
  <si>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</si>
  <si>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</si>
  <si>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</si>
  <si>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</si>
  <si>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</si>
  <si>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</si>
  <si>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</si>
  <si>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</si>
  <si>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</si>
  <si>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</si>
  <si>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</si>
  <si>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</si>
  <si>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</si>
  <si>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</si>
  <si>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</si>
  <si>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</si>
  <si>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</si>
  <si>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</si>
  <si>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</si>
  <si>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</si>
  <si>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</si>
  <si>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</si>
  <si>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</si>
  <si>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</si>
  <si>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</si>
  <si>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</si>
  <si>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</si>
  <si>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</si>
  <si>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</si>
  <si>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</si>
  <si>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</si>
  <si>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</si>
  <si>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</si>
  <si>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</si>
  <si>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</si>
  <si>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</si>
  <si>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</si>
  <si>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</si>
  <si>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</si>
  <si>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</si>
  <si>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</si>
  <si>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</si>
  <si>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</si>
  <si>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</si>
  <si>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</si>
  <si>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</si>
  <si>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</si>
  <si>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</si>
  <si>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</si>
  <si>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</si>
  <si>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</si>
  <si>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</si>
  <si>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</si>
  <si>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</si>
  <si>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</si>
  <si>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</si>
  <si>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</si>
  <si>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</si>
  <si>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</si>
  <si>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</si>
  <si>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</si>
  <si>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</si>
  <si>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</si>
  <si>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</si>
  <si>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</si>
  <si>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</si>
  <si>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</si>
  <si>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</si>
  <si>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</si>
  <si>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</si>
  <si>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</si>
  <si>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</si>
  <si>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</si>
  <si>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</si>
  <si>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</si>
  <si>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</si>
  <si>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</si>
  <si>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</si>
  <si>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</si>
  <si>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</si>
  <si>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</si>
  <si>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</si>
  <si>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</si>
  <si>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</si>
  <si>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</si>
  <si>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</si>
  <si>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</si>
  <si>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</si>
  <si>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</si>
  <si>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</si>
  <si>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</si>
  <si>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</si>
  <si>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</si>
  <si>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</si>
  <si>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</si>
  <si>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</si>
  <si>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</si>
  <si>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</si>
  <si>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</si>
  <si>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</si>
  <si>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</si>
  <si>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</si>
  <si>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</si>
  <si>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</si>
  <si>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</si>
  <si>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</si>
  <si>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</si>
  <si>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</si>
  <si>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</si>
  <si>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</si>
  <si>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</si>
  <si>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</si>
  <si>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</si>
  <si>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</si>
  <si>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</si>
  <si>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</si>
  <si>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</si>
  <si>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</si>
  <si>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</si>
  <si>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</si>
  <si>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</si>
  <si>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</si>
  <si>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</si>
  <si>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</si>
  <si>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</si>
  <si>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</si>
  <si>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</si>
  <si>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</si>
  <si>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</si>
  <si>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</si>
  <si>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</si>
  <si>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</si>
  <si>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</si>
  <si>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</si>
  <si>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</si>
  <si>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</si>
  <si>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</si>
  <si>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</si>
  <si>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</si>
  <si>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</si>
  <si>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</si>
  <si>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</si>
  <si>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</si>
  <si>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</si>
  <si>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</si>
  <si>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</si>
  <si>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</si>
  <si>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</si>
  <si>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</si>
  <si>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</si>
  <si>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</si>
  <si>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</si>
  <si>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</si>
  <si>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</si>
  <si>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</si>
  <si>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</si>
  <si>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</si>
  <si>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</si>
  <si>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</si>
  <si>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</si>
  <si>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</si>
  <si>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</si>
  <si>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</si>
  <si>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</si>
  <si>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</si>
  <si>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</si>
  <si>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</si>
  <si>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</si>
  <si>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</si>
  <si>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</si>
  <si>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</si>
  <si>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</si>
  <si>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</si>
  <si>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</si>
  <si>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</si>
  <si>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</si>
  <si>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</si>
  <si>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</si>
  <si>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</si>
  <si>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</si>
  <si>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</si>
  <si>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</si>
  <si>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</si>
  <si>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</si>
  <si>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</si>
  <si>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</si>
  <si>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</si>
  <si>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</si>
  <si>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</si>
  <si>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</si>
  <si>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</si>
  <si>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</si>
  <si>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</si>
  <si>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</si>
  <si>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</si>
  <si>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</si>
  <si>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</si>
  <si>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</si>
  <si>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</si>
  <si>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</si>
  <si>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</si>
  <si>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</si>
  <si>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</si>
  <si>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</si>
  <si>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</si>
  <si>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</si>
  <si>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</si>
  <si>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</si>
  <si>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</si>
  <si>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</si>
  <si>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</si>
  <si>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</si>
  <si>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</si>
  <si>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</si>
  <si>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</si>
  <si>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</si>
  <si>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</si>
  <si>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</si>
  <si>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</si>
  <si>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</si>
  <si>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</si>
  <si>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</si>
  <si>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</si>
  <si>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</si>
  <si>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</si>
  <si>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</si>
  <si>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</si>
  <si>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</si>
  <si>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</si>
  <si>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</si>
  <si>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</si>
  <si>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</si>
  <si>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</si>
  <si>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</si>
  <si>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</si>
  <si>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</si>
  <si>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</si>
  <si>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</si>
  <si>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</si>
  <si>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</si>
  <si>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</si>
  <si>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</si>
  <si>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</si>
  <si>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</si>
  <si>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</si>
  <si>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</si>
  <si>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</si>
  <si>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</si>
  <si>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</si>
  <si>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</si>
  <si>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</si>
  <si>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</si>
  <si>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</si>
  <si>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</si>
  <si>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</si>
  <si>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</si>
  <si>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</si>
  <si>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</si>
  <si>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</si>
  <si>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</si>
  <si>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</si>
  <si>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</si>
  <si>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</si>
  <si>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</si>
  <si>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</si>
  <si>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</si>
  <si>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</si>
  <si>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</si>
  <si>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</si>
  <si>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</si>
  <si>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</si>
  <si>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</si>
  <si>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</si>
  <si>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</si>
  <si>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</si>
  <si>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</si>
  <si>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</si>
  <si>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</si>
  <si>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</si>
  <si>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</si>
  <si>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</si>
  <si>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</si>
  <si>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</si>
  <si>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</si>
  <si>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</si>
  <si>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</si>
  <si>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</si>
  <si>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</si>
  <si>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</si>
  <si>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</si>
  <si>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</si>
  <si>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</si>
  <si>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</si>
  <si>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</si>
  <si>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</si>
  <si>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</si>
  <si>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</si>
  <si>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</si>
  <si>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</si>
  <si>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</si>
  <si>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</si>
  <si>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</si>
  <si>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</si>
  <si>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</si>
  <si>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</si>
  <si>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</si>
  <si>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</si>
  <si>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</si>
  <si>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</si>
  <si>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</si>
  <si>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</si>
  <si>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</si>
  <si>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</si>
  <si>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</si>
  <si>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</si>
  <si>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</si>
  <si>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</si>
  <si>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</si>
  <si>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</si>
  <si>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</si>
  <si>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</si>
  <si>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</si>
  <si>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</si>
  <si>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</si>
  <si>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</si>
  <si>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</si>
  <si>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</si>
  <si>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</si>
  <si>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</si>
  <si>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</si>
  <si>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</si>
  <si>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</si>
  <si>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</si>
  <si>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</si>
  <si>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</si>
  <si>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</si>
  <si>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</si>
  <si>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</si>
  <si>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</si>
  <si>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</si>
  <si>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</si>
  <si>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</si>
  <si>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</si>
  <si>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</si>
  <si>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</si>
  <si>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</si>
  <si>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</si>
  <si>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</si>
  <si>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</si>
  <si>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</si>
  <si>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</si>
  <si>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</si>
  <si>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</si>
  <si>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</si>
  <si>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</si>
  <si>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</si>
  <si>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</si>
  <si>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</si>
  <si>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</si>
  <si>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</si>
  <si>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</si>
  <si>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</si>
  <si>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</si>
  <si>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</si>
  <si>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</si>
  <si>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</si>
  <si>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</si>
  <si>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</si>
  <si>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</si>
  <si>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</si>
  <si>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</si>
  <si>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</si>
  <si>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</si>
  <si>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</si>
  <si>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</si>
  <si>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</si>
  <si>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</si>
  <si>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</si>
  <si>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</si>
  <si>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</si>
  <si>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</si>
  <si>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</si>
  <si>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</si>
  <si>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</si>
  <si>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</si>
  <si>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</si>
  <si>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</si>
  <si>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</si>
  <si>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</si>
  <si>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</si>
  <si>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</si>
  <si>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</si>
  <si>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</si>
  <si>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</si>
  <si>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</si>
  <si>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</si>
  <si>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</si>
  <si>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</si>
  <si>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</si>
  <si>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</si>
  <si>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</si>
  <si>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</si>
  <si>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</si>
  <si>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</si>
  <si>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</si>
  <si>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</si>
  <si>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</si>
  <si>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</si>
  <si>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</si>
  <si>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</si>
  <si>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</si>
  <si>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</si>
  <si>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</si>
  <si>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</si>
  <si>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</si>
  <si>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</si>
  <si>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</si>
  <si>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</si>
  <si>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</si>
  <si>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</si>
  <si>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</si>
  <si>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</si>
  <si>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</si>
  <si>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</si>
  <si>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</si>
  <si>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</si>
  <si>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</si>
  <si>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</si>
  <si>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</si>
  <si>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</si>
  <si>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</si>
  <si>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</si>
  <si>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</si>
  <si>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</si>
  <si>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</si>
  <si>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</si>
  <si>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</si>
  <si>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</si>
  <si>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</si>
  <si>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</si>
  <si>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</si>
  <si>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</si>
  <si>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</si>
  <si>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</si>
  <si>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</si>
  <si>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</si>
  <si>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</si>
  <si>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</si>
  <si>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</si>
  <si>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</si>
  <si>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</si>
  <si>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</si>
  <si>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</si>
  <si>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</si>
  <si>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</si>
  <si>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</si>
  <si>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</si>
  <si>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</si>
  <si>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</si>
  <si>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</si>
  <si>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</si>
  <si>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</si>
  <si>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</si>
  <si>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</si>
  <si>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</si>
  <si>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</si>
  <si>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</si>
  <si>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</si>
  <si>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</si>
  <si>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</si>
  <si>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</si>
  <si>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</si>
  <si>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</si>
  <si>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</si>
  <si>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</si>
  <si>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</si>
  <si>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</si>
  <si>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</si>
  <si>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</si>
  <si>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</si>
  <si>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</si>
  <si>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</si>
  <si>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</si>
  <si>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</si>
  <si>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</si>
  <si>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</si>
  <si>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</si>
  <si>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</si>
  <si>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</si>
  <si>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</si>
  <si>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</si>
  <si>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</si>
  <si>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</si>
  <si>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</si>
  <si>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</si>
  <si>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</si>
  <si>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</si>
  <si>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</si>
  <si>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</si>
  <si>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</si>
  <si>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</si>
  <si>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</si>
  <si>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</si>
  <si>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</si>
  <si>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</si>
  <si>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</si>
  <si>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</si>
  <si>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</si>
  <si>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</si>
  <si>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</si>
  <si>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</si>
  <si>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</si>
  <si>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</si>
  <si>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</si>
  <si>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</si>
  <si>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</si>
  <si>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</si>
  <si>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</si>
  <si>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</si>
  <si>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</si>
  <si>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</si>
  <si>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</si>
  <si>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</si>
  <si>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</si>
  <si>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</si>
  <si>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</si>
  <si>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</si>
  <si>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</si>
  <si>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</si>
  <si>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</si>
  <si>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</si>
  <si>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</si>
  <si>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</si>
  <si>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</si>
  <si>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</si>
  <si>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</si>
  <si>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</si>
  <si>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</si>
  <si>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</si>
  <si>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</si>
  <si>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</si>
  <si>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</si>
  <si>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</si>
  <si>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</si>
  <si>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</si>
  <si>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</si>
  <si>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</si>
  <si>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</si>
  <si>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</si>
  <si>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</si>
  <si>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</si>
  <si>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</si>
  <si>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</si>
  <si>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</si>
  <si>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</si>
  <si>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</si>
  <si>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</si>
  <si>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</si>
  <si>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</si>
  <si>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</si>
  <si>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</si>
  <si>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</si>
  <si>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</si>
  <si>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</si>
  <si>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</si>
  <si>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</si>
  <si>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</si>
  <si>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</si>
  <si>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</si>
  <si>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</si>
  <si>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</si>
  <si>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</si>
  <si>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</si>
  <si>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</si>
  <si>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</si>
  <si>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</si>
  <si>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</si>
  <si>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</si>
  <si>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</si>
  <si>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</si>
  <si>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</si>
  <si>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</si>
  <si>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</si>
  <si>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</si>
  <si>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</si>
  <si>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</si>
  <si>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</si>
  <si>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</si>
  <si>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</si>
  <si>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</si>
  <si>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</si>
  <si>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</si>
  <si>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</si>
  <si>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</si>
  <si>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</si>
  <si>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</si>
  <si>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</si>
  <si>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</si>
  <si>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</si>
  <si>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</si>
  <si>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</si>
  <si>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</si>
  <si>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</si>
  <si>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</si>
  <si>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</si>
  <si>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</si>
  <si>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</si>
  <si>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</si>
  <si>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</si>
  <si>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</si>
  <si>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</si>
  <si>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</si>
  <si>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</si>
  <si>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</si>
  <si>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</si>
  <si>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</si>
  <si>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</si>
  <si>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</si>
  <si>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</si>
  <si>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</si>
  <si>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</si>
  <si>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</si>
  <si>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</si>
  <si>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</si>
  <si>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</si>
  <si>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</si>
  <si>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</si>
  <si>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</si>
  <si>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</si>
  <si>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</si>
  <si>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</si>
  <si>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</si>
  <si>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</si>
  <si>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</si>
  <si>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</si>
  <si>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</si>
  <si>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</si>
  <si>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</si>
  <si>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</si>
  <si>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</si>
  <si>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</si>
  <si>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</si>
  <si>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</si>
  <si>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</si>
  <si>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</si>
  <si>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</si>
  <si>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</si>
  <si>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</si>
  <si>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</si>
  <si>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</si>
  <si>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</si>
  <si>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</si>
  <si>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</si>
  <si>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</si>
  <si>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</si>
  <si>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</si>
  <si>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</si>
  <si>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</si>
  <si>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</si>
  <si>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</si>
  <si>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</si>
  <si>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</si>
  <si>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</si>
  <si>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</si>
  <si>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</si>
  <si>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</si>
  <si>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</si>
  <si>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</si>
  <si>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</si>
  <si>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</si>
  <si>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</si>
  <si>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</si>
  <si>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</si>
  <si>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</si>
  <si>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</si>
  <si>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</si>
  <si>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</si>
  <si>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</si>
  <si>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</si>
  <si>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</si>
  <si>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</si>
  <si>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</si>
  <si>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</si>
  <si>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</si>
  <si>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</si>
  <si>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</si>
  <si>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</si>
  <si>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</si>
  <si>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</si>
  <si>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</si>
  <si>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</si>
  <si>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</si>
  <si>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</si>
  <si>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</si>
  <si>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</si>
  <si>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</si>
  <si>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</si>
  <si>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</si>
  <si>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</si>
  <si>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</si>
  <si>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</si>
  <si>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</si>
  <si>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</si>
  <si>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</si>
  <si>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</si>
  <si>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</si>
  <si>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</si>
  <si>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</si>
  <si>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</si>
  <si>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</si>
  <si>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</si>
  <si>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</si>
  <si>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</si>
  <si>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</si>
  <si>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</si>
  <si>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</si>
  <si>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</si>
  <si>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</si>
  <si>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</si>
  <si>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</si>
  <si>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</si>
  <si>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</si>
  <si>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</si>
  <si>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</si>
  <si>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</si>
  <si>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</si>
  <si>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</si>
  <si>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</si>
  <si>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</si>
  <si>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</si>
  <si>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</si>
  <si>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</si>
  <si>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</si>
  <si>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</si>
  <si>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</si>
  <si>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</si>
  <si>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</si>
  <si>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</si>
  <si>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</si>
  <si>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</si>
  <si>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</si>
  <si>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</si>
  <si>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</si>
  <si>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</si>
  <si>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</si>
  <si>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</si>
  <si>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</si>
  <si>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</si>
  <si>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</si>
  <si>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</si>
  <si>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</si>
  <si>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</si>
  <si>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</si>
  <si>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</si>
  <si>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</si>
  <si>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</si>
  <si>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</si>
  <si>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</si>
  <si>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</si>
  <si>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</si>
  <si>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</si>
  <si>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</si>
  <si>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</si>
  <si>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</si>
  <si>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</si>
  <si>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</si>
  <si>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</si>
  <si>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</si>
  <si>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</si>
  <si>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</si>
  <si>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</si>
  <si>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</si>
  <si>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</si>
  <si>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</si>
  <si>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</si>
  <si>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</si>
  <si>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</si>
  <si>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</si>
  <si>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</si>
  <si>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</si>
  <si>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</si>
  <si>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</si>
  <si>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</si>
  <si>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</si>
  <si>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</si>
  <si>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</si>
  <si>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</si>
  <si>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</si>
  <si>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</si>
  <si>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</si>
  <si>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</si>
  <si>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</si>
  <si>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</si>
  <si>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</si>
  <si>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</si>
  <si>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</si>
  <si>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</si>
  <si>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</si>
  <si>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</si>
  <si>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</si>
  <si>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</si>
  <si>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</si>
  <si>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</si>
  <si>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</si>
  <si>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</si>
  <si>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</si>
  <si>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</si>
  <si>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</si>
  <si>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</si>
  <si>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</si>
  <si>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</si>
  <si>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</si>
  <si>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</si>
  <si>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</si>
  <si>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</si>
  <si>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</si>
  <si>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</si>
  <si>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</si>
  <si>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</si>
  <si>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</si>
  <si>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</si>
  <si>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</si>
  <si>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</si>
  <si>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</si>
  <si>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</si>
  <si>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</si>
  <si>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</si>
  <si>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</si>
  <si>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</si>
  <si>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</si>
  <si>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</si>
  <si>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</si>
  <si>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</si>
  <si>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</si>
  <si>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</si>
  <si>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</si>
  <si>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</si>
  <si>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</si>
  <si>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</si>
  <si>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</si>
  <si>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</si>
  <si>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</si>
  <si>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</si>
  <si>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</si>
  <si>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</si>
  <si>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</si>
  <si>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</si>
  <si>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</si>
  <si>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</si>
  <si>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</si>
  <si>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</si>
  <si>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</si>
  <si>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</si>
  <si>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</si>
  <si>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</si>
  <si>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</si>
  <si>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</si>
  <si>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</si>
  <si>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</si>
  <si>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</si>
  <si>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</si>
  <si>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</si>
  <si>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</si>
  <si>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</si>
  <si>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</si>
  <si>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</si>
  <si>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</si>
  <si>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</si>
  <si>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</si>
  <si>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</si>
  <si>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</si>
  <si>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</si>
  <si>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</si>
  <si>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</si>
  <si>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</si>
  <si>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</si>
  <si>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</si>
  <si>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</si>
  <si>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</si>
  <si>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</si>
  <si>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</si>
  <si>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</si>
  <si>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</si>
  <si>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</si>
  <si>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</si>
  <si>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</si>
  <si>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</si>
  <si>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</si>
  <si>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</si>
  <si>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</si>
  <si>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</si>
  <si>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</si>
  <si>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</si>
  <si>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</si>
  <si>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</si>
  <si>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</si>
  <si>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</si>
  <si>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</si>
  <si>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</si>
  <si>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</si>
  <si>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</si>
  <si>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</si>
  <si>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</si>
  <si>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</si>
  <si>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</si>
  <si>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</si>
  <si>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</si>
  <si>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</si>
  <si>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</si>
  <si>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</si>
  <si>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</si>
  <si>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</si>
  <si>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</si>
  <si>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</si>
  <si>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</si>
  <si>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</si>
  <si>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</si>
  <si>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</si>
  <si>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</si>
  <si>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</si>
  <si>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</si>
  <si>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</si>
  <si>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</si>
  <si>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</si>
  <si>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</si>
  <si>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</si>
  <si>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</si>
  <si>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</si>
  <si>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</si>
  <si>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</si>
  <si>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</si>
  <si>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</si>
  <si>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</si>
  <si>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</si>
  <si>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</si>
  <si>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</si>
  <si>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</si>
  <si>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</si>
  <si>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</si>
  <si>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</si>
  <si>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</si>
  <si>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</si>
  <si>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</si>
  <si>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</si>
  <si>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</si>
  <si>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</si>
  <si>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</si>
  <si>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</si>
  <si>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</si>
  <si>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</si>
  <si>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</si>
  <si>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</si>
  <si>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</si>
  <si>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</si>
  <si>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</si>
  <si>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</si>
  <si>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</si>
  <si>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</si>
  <si>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</si>
  <si>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</si>
  <si>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</si>
  <si>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</si>
  <si>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</si>
  <si>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</si>
  <si>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</si>
  <si>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</si>
  <si>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</si>
  <si>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</si>
  <si>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</si>
  <si>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</si>
  <si>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</si>
  <si>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</si>
  <si>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</si>
  <si>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</si>
  <si>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</si>
  <si>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</si>
  <si>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</si>
  <si>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</si>
  <si>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</si>
  <si>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</si>
  <si>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</si>
  <si>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</si>
  <si>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</si>
  <si>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</si>
  <si>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</si>
  <si>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</si>
  <si>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</si>
  <si>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</si>
  <si>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</si>
  <si>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</si>
  <si>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</si>
  <si>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</si>
  <si>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</si>
  <si>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</si>
  <si>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</si>
  <si>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</si>
  <si>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</si>
  <si>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</si>
  <si>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</si>
  <si>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</si>
  <si>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</si>
  <si>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</si>
  <si>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</si>
  <si>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</si>
  <si>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</si>
  <si>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</si>
  <si>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</si>
  <si>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</si>
  <si>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</si>
  <si>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</si>
  <si>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</si>
  <si>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</si>
  <si>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</si>
  <si>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</si>
  <si>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</si>
  <si>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</si>
  <si>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</si>
  <si>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</si>
  <si>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</si>
  <si>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</si>
  <si>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</si>
  <si>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</si>
  <si>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</si>
  <si>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</si>
  <si>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</si>
  <si>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</si>
  <si>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</si>
  <si>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</si>
  <si>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</si>
  <si>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</si>
  <si>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</si>
  <si>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</si>
  <si>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</si>
  <si>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</si>
  <si>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</si>
  <si>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</si>
  <si>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</si>
  <si>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</si>
  <si>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</si>
  <si>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</si>
  <si>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</si>
  <si>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</si>
  <si>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</si>
  <si>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</si>
  <si>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</si>
  <si>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</si>
  <si>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</si>
  <si>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</si>
  <si>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</si>
  <si>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</si>
  <si>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</si>
  <si>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</si>
  <si>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</si>
  <si>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</si>
  <si>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</si>
  <si>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</si>
  <si>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</si>
  <si>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</si>
  <si>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</si>
  <si>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</si>
  <si>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</si>
  <si>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</si>
  <si>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</si>
  <si>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</si>
  <si>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</si>
  <si>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</si>
  <si>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</si>
  <si>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</si>
  <si>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</si>
  <si>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</si>
  <si>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</si>
  <si>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</si>
  <si>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</si>
  <si>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</si>
  <si>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</si>
  <si>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</si>
  <si>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</si>
  <si>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</si>
  <si>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</si>
  <si>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</si>
  <si>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</si>
  <si>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</si>
  <si>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</si>
  <si>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</si>
  <si>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</si>
  <si>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</si>
  <si>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</si>
  <si>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</si>
  <si>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</si>
  <si>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</si>
  <si>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</si>
  <si>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</si>
  <si>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</si>
  <si>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</si>
  <si>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</si>
  <si>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</si>
  <si>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</si>
  <si>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</si>
  <si>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</si>
  <si>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</si>
  <si>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</si>
  <si>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</si>
  <si>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</si>
  <si>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</si>
  <si>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</si>
  <si>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</si>
  <si>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</si>
  <si>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</si>
  <si>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</si>
  <si>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</si>
  <si>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</si>
  <si>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</si>
  <si>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</si>
  <si>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</si>
  <si>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</si>
  <si>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</si>
  <si>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</si>
  <si>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</si>
  <si>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</si>
  <si>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</si>
  <si>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</si>
  <si>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</si>
  <si>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</si>
  <si>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</si>
  <si>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</si>
  <si>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</si>
  <si>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</si>
  <si>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</si>
  <si>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</si>
  <si>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</si>
  <si>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</si>
  <si>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</si>
  <si>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</si>
  <si>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</si>
  <si>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</si>
  <si>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</si>
  <si>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</si>
  <si>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</si>
  <si>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</si>
  <si>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</si>
  <si>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</si>
  <si>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</si>
  <si>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</si>
  <si>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</si>
  <si>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</si>
  <si>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</si>
  <si>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</si>
  <si>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</si>
  <si>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</si>
  <si>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</si>
  <si>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</si>
  <si>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</si>
  <si>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</si>
  <si>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</si>
  <si>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</si>
  <si>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</si>
  <si>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</si>
  <si>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</si>
  <si>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</si>
  <si>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</si>
  <si>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</si>
  <si>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</si>
  <si>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</si>
  <si>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</si>
  <si>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</si>
  <si>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</si>
  <si>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</si>
  <si>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</si>
  <si>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</si>
  <si>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</si>
  <si>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</si>
  <si>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</si>
  <si>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</si>
  <si>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</si>
  <si>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</si>
  <si>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</si>
  <si>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</si>
  <si>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</si>
  <si>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</si>
  <si>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</si>
  <si>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</si>
  <si>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</si>
  <si>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</si>
  <si>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</si>
  <si>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</si>
  <si>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</si>
  <si>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</si>
  <si>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</si>
  <si>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</si>
  <si>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</si>
  <si>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</si>
  <si>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</si>
  <si>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</si>
  <si>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</si>
  <si>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</si>
  <si>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</si>
  <si>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</si>
  <si>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</si>
  <si>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</si>
  <si>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</si>
  <si>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</si>
  <si>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</si>
  <si>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</si>
  <si>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</si>
  <si>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</si>
  <si>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</si>
  <si>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</si>
  <si>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</si>
  <si>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</si>
  <si>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</si>
  <si>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</si>
  <si>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</si>
  <si>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</si>
  <si>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</si>
  <si>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</si>
  <si>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</si>
  <si>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</si>
  <si>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</si>
  <si>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</si>
  <si>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</si>
  <si>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</si>
  <si>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</si>
  <si>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</si>
  <si>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</si>
  <si>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</si>
  <si>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</si>
  <si>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</si>
  <si>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</si>
  <si>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</si>
  <si>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</si>
  <si>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</si>
  <si>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</si>
  <si>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</si>
  <si>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</si>
  <si>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</si>
  <si>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</si>
  <si>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</si>
  <si>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</si>
  <si>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</si>
  <si>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</si>
  <si>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</si>
  <si>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</si>
  <si>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</si>
  <si>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</si>
  <si>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</si>
  <si>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</si>
  <si>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</si>
  <si>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</si>
  <si>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</si>
  <si>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</si>
  <si>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</si>
  <si>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</si>
  <si>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</si>
  <si>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</si>
  <si>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</si>
  <si>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</si>
  <si>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</si>
  <si>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</si>
  <si>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</si>
  <si>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</si>
  <si>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</si>
  <si>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</si>
  <si>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</si>
  <si>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</si>
  <si>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</si>
  <si>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</si>
  <si>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</si>
  <si>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</si>
  <si>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</si>
  <si>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</si>
  <si>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</si>
  <si>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</si>
  <si>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</si>
  <si>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</si>
  <si>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</si>
  <si>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</si>
  <si>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</si>
  <si>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</si>
  <si>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</si>
  <si>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</si>
  <si>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</si>
  <si>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</si>
  <si>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</si>
  <si>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</si>
  <si>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</si>
  <si>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</si>
  <si>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</si>
  <si>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</si>
  <si>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</si>
  <si>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</si>
  <si>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</si>
  <si>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</si>
  <si>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</si>
  <si>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</si>
  <si>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</si>
  <si>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</si>
  <si>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</si>
  <si>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</si>
  <si>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</si>
  <si>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</si>
  <si>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</si>
  <si>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</si>
  <si>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</si>
  <si>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</si>
  <si>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</si>
  <si>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</si>
  <si>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</si>
  <si>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</si>
  <si>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</si>
  <si>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</si>
  <si>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</si>
  <si>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</si>
  <si>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</si>
  <si>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</si>
  <si>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</si>
  <si>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</si>
  <si>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</si>
  <si>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</si>
  <si>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</si>
  <si>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</si>
  <si>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</si>
  <si>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</si>
  <si>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</si>
  <si>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</si>
  <si>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</si>
  <si>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</si>
  <si>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</si>
  <si>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</si>
  <si>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</si>
  <si>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</si>
  <si>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</si>
  <si>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</si>
  <si>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</si>
  <si>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</si>
  <si>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</si>
  <si>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</si>
  <si>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</si>
  <si>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</si>
  <si>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</si>
  <si>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</si>
  <si>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</si>
  <si>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</si>
  <si>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</si>
  <si>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</si>
  <si>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</si>
  <si>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</si>
  <si>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</si>
  <si>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</si>
  <si>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</si>
  <si>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</si>
  <si>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</si>
  <si>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</si>
  <si>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</si>
  <si>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</si>
  <si>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</si>
  <si>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</si>
  <si>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</si>
  <si>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</si>
  <si>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</si>
  <si>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</si>
  <si>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</si>
  <si>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</si>
  <si>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</si>
  <si>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</si>
  <si>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</si>
  <si>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</si>
  <si>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</si>
  <si>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</si>
  <si>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</si>
  <si>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</si>
  <si>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</si>
  <si>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</si>
  <si>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</si>
  <si>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</si>
  <si>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</si>
  <si>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</si>
  <si>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</si>
  <si>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</si>
  <si>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</si>
  <si>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</si>
  <si>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</si>
  <si>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</si>
  <si>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</si>
  <si>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</si>
  <si>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</si>
  <si>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</si>
  <si>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</si>
  <si>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</si>
  <si>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</si>
  <si>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</si>
  <si>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</si>
  <si>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</si>
  <si>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</si>
  <si>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</si>
  <si>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</si>
  <si>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</si>
  <si>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</si>
  <si>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</si>
  <si>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</si>
  <si>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</si>
  <si>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</si>
  <si>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</si>
  <si>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</si>
  <si>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</si>
  <si>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</si>
  <si>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</si>
  <si>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</si>
  <si>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</si>
  <si>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</si>
  <si>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</si>
  <si>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</si>
  <si>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</si>
  <si>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</si>
  <si>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</si>
  <si>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</si>
  <si>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</si>
  <si>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</si>
  <si>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</si>
  <si>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</si>
  <si>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</si>
  <si>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</si>
  <si>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</si>
  <si>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</si>
  <si>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</si>
  <si>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</si>
  <si>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</si>
  <si>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</si>
  <si>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</si>
  <si>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</si>
  <si>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</si>
  <si>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</si>
  <si>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</si>
  <si>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</si>
  <si>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</si>
  <si>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</si>
  <si>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</si>
  <si>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</si>
  <si>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</si>
  <si>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</si>
  <si>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</si>
  <si>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</si>
  <si>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</si>
  <si>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</si>
  <si>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</si>
  <si>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</si>
  <si>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</si>
  <si>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</si>
  <si>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</si>
  <si>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</si>
  <si>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</si>
  <si>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</si>
  <si>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</si>
  <si>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</si>
  <si>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</si>
  <si>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</si>
  <si>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</si>
  <si>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</si>
  <si>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</si>
  <si>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</si>
  <si>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</si>
  <si>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</si>
  <si>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</si>
  <si>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</si>
  <si>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</si>
  <si>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</si>
  <si>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</si>
  <si>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</si>
  <si>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</si>
  <si>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</si>
  <si>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</si>
  <si>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</si>
  <si>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</si>
  <si>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</si>
  <si>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</si>
  <si>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</si>
  <si>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</si>
  <si>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</si>
  <si>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</si>
  <si>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</si>
  <si>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</si>
  <si>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</si>
  <si>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</si>
  <si>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</si>
  <si>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</si>
  <si>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</si>
  <si>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</si>
  <si>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</si>
  <si>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</si>
  <si>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</si>
  <si>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</si>
  <si>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</si>
  <si>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</si>
  <si>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</si>
  <si>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</si>
  <si>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</si>
  <si>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</si>
  <si>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</si>
  <si>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</si>
  <si>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</si>
  <si>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</si>
  <si>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</si>
  <si>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</si>
  <si>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</si>
  <si>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</si>
  <si>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</si>
  <si>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</si>
  <si>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</si>
  <si>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</si>
  <si>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</si>
  <si>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</si>
  <si>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</si>
  <si>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</si>
  <si>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</si>
  <si>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</si>
  <si>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</si>
  <si>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</si>
  <si>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</si>
  <si>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</si>
  <si>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</si>
  <si>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</si>
  <si>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</si>
  <si>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</si>
  <si>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</si>
  <si>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</si>
  <si>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</si>
  <si>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</si>
  <si>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</si>
  <si>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</si>
  <si>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</si>
  <si>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</si>
  <si>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</si>
  <si>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</si>
  <si>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</si>
  <si>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</si>
  <si>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</si>
  <si>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</si>
  <si>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</si>
  <si>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</si>
  <si>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</si>
  <si>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</si>
  <si>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</si>
  <si>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</si>
  <si>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</si>
  <si>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</si>
  <si>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</si>
  <si>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</si>
  <si>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</si>
  <si>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</si>
  <si>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</si>
  <si>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</si>
  <si>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</si>
  <si>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</si>
  <si>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</si>
  <si>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</si>
  <si>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</si>
  <si>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</si>
  <si>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</si>
  <si>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</si>
  <si>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</si>
  <si>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</si>
  <si>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</si>
  <si>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</si>
  <si>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</si>
  <si>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</si>
  <si>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</si>
  <si>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</si>
  <si>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</si>
  <si>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</si>
  <si>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</si>
  <si>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</si>
  <si>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</si>
  <si>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</si>
  <si>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</si>
  <si>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</si>
  <si>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</si>
  <si>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</si>
  <si>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</si>
  <si>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</si>
  <si>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</si>
  <si>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</si>
  <si>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</si>
  <si>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</si>
  <si>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</si>
  <si>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</si>
  <si>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</si>
  <si>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</si>
  <si>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</si>
  <si>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</si>
  <si>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</si>
  <si>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</si>
  <si>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</si>
  <si>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</si>
  <si>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</si>
  <si>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</si>
  <si>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</si>
  <si>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</si>
  <si>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</si>
  <si>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</si>
  <si>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</si>
  <si>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</si>
  <si>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</si>
  <si>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</si>
  <si>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</si>
  <si>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</si>
  <si>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</si>
  <si>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</si>
  <si>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</si>
  <si>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</si>
  <si>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</si>
  <si>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</si>
  <si>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</si>
  <si>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</si>
  <si>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</si>
  <si>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</si>
  <si>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</si>
  <si>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</si>
  <si>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</si>
  <si>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</si>
  <si>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</si>
  <si>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</si>
  <si>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</si>
  <si>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</si>
  <si>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</si>
  <si>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</si>
  <si>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</si>
  <si>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</si>
  <si>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</si>
  <si>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</si>
  <si>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</si>
  <si>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</si>
  <si>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</si>
  <si>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</si>
  <si>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</si>
  <si>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</si>
  <si>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</si>
  <si>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</si>
  <si>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</si>
  <si>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</si>
  <si>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</si>
  <si>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</si>
  <si>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</si>
  <si>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</si>
  <si>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</si>
  <si>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</si>
  <si>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</si>
  <si>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</si>
  <si>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</si>
  <si>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</si>
  <si>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</si>
  <si>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</si>
  <si>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</si>
  <si>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</si>
  <si>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</si>
  <si>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</si>
  <si>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</si>
  <si>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</si>
  <si>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</si>
  <si>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</si>
  <si>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</si>
  <si>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</si>
  <si>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</si>
  <si>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</si>
  <si>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</si>
  <si>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</si>
  <si>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</si>
  <si>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</si>
  <si>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</si>
  <si>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</si>
  <si>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</si>
  <si>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</si>
  <si>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</si>
  <si>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</si>
  <si>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</si>
  <si>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</si>
  <si>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</si>
  <si>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</si>
  <si>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</si>
  <si>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</si>
  <si>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</si>
  <si>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</si>
  <si>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</si>
  <si>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</si>
  <si>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</si>
  <si>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</si>
  <si>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</si>
  <si>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</si>
  <si>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</si>
  <si>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</si>
  <si>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</si>
  <si>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</si>
  <si>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</si>
  <si>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</si>
  <si>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</si>
  <si>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</si>
  <si>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</si>
  <si>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</si>
  <si>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</si>
  <si>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</si>
  <si>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</si>
  <si>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</si>
  <si>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</si>
  <si>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</si>
  <si>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</si>
  <si>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</si>
  <si>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</si>
  <si>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</si>
  <si>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</si>
  <si>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</si>
  <si>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</si>
  <si>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</si>
  <si>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</si>
  <si>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</si>
  <si>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</si>
  <si>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</si>
  <si>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</si>
  <si>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</si>
  <si>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</si>
  <si>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</si>
  <si>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</si>
  <si>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</si>
  <si>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</si>
  <si>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</si>
  <si>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</si>
  <si>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</si>
  <si>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</si>
  <si>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</si>
  <si>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</si>
  <si>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</si>
  <si>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</si>
  <si>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</si>
  <si>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</si>
  <si>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</si>
  <si>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</si>
  <si>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</si>
  <si>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</si>
  <si>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</si>
  <si>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</si>
  <si>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</si>
  <si>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</si>
  <si>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</si>
  <si>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</si>
  <si>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</si>
  <si>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</si>
  <si>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</si>
  <si>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</si>
  <si>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</si>
  <si>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</si>
  <si>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</si>
  <si>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</si>
  <si>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</si>
  <si>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</si>
  <si>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</si>
  <si>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</si>
  <si>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</si>
  <si>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</si>
  <si>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</si>
  <si>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</si>
  <si>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</si>
  <si>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</si>
  <si>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</si>
  <si>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</si>
  <si>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</si>
  <si>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</si>
  <si>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</si>
  <si>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</si>
  <si>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</si>
  <si>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</si>
  <si>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</si>
  <si>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</si>
  <si>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</si>
  <si>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</si>
  <si>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</si>
  <si>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</si>
  <si>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</si>
  <si>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</si>
  <si>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</si>
  <si>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</si>
  <si>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</si>
  <si>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</si>
  <si>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</si>
  <si>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</si>
  <si>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</si>
  <si>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</si>
  <si>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</si>
  <si>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</si>
  <si>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</si>
  <si>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</si>
  <si>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</si>
  <si>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</si>
  <si>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</si>
  <si>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</si>
  <si>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</si>
  <si>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</si>
  <si>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</si>
  <si>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</si>
  <si>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</si>
  <si>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</si>
  <si>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</si>
  <si>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</si>
  <si>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</si>
  <si>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</si>
  <si>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</si>
  <si>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</si>
  <si>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</si>
  <si>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</si>
  <si>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</si>
  <si>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</si>
  <si>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</si>
  <si>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</si>
  <si>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</si>
  <si>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</si>
  <si>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</si>
  <si>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</si>
  <si>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</si>
  <si>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</si>
  <si>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</si>
  <si>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</si>
  <si>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</si>
  <si>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</si>
  <si>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</si>
  <si>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</si>
  <si>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</si>
  <si>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</si>
  <si>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</si>
  <si>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</si>
  <si>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</si>
  <si>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</si>
  <si>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</si>
  <si>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</si>
  <si>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</si>
  <si>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</si>
  <si>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</si>
  <si>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</si>
  <si>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</si>
  <si>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</si>
  <si>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</si>
  <si>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</si>
  <si>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</si>
  <si>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</si>
  <si>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</si>
  <si>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</si>
  <si>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</si>
  <si>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</si>
  <si>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</si>
  <si>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</si>
  <si>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</si>
  <si>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</si>
  <si>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</si>
  <si>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</si>
  <si>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</si>
  <si>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</si>
  <si>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</si>
  <si>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</si>
  <si>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</si>
  <si>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</si>
  <si>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</si>
  <si>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</si>
  <si>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</si>
  <si>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</si>
  <si>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</si>
  <si>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</si>
  <si>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</si>
  <si>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</si>
  <si>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</si>
  <si>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</si>
  <si>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</si>
  <si>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</si>
  <si>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</si>
  <si>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</si>
  <si>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</si>
  <si>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</si>
  <si>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</si>
  <si>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</si>
  <si>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</si>
  <si>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</si>
  <si>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</si>
  <si>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</si>
  <si>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</si>
  <si>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</si>
  <si>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</si>
  <si>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</si>
  <si>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</si>
  <si>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</si>
  <si>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</si>
  <si>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</si>
  <si>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</si>
  <si>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</si>
  <si>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</si>
  <si>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</si>
  <si>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</si>
  <si>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</si>
  <si>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</si>
  <si>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</si>
  <si>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</si>
  <si>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</si>
  <si>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</si>
  <si>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</si>
  <si>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</si>
  <si>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</si>
  <si>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</si>
  <si>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</si>
  <si>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</si>
  <si>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</si>
  <si>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</si>
  <si>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</si>
  <si>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</si>
  <si>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</si>
  <si>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</si>
  <si>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</si>
  <si>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</si>
  <si>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</si>
  <si>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</si>
  <si>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</si>
  <si>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</si>
  <si>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</si>
  <si>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</si>
  <si>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</si>
  <si>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</si>
  <si>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</si>
  <si>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</si>
  <si>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</si>
  <si>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</si>
  <si>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</si>
  <si>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</si>
  <si>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</si>
  <si>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</si>
  <si>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</si>
  <si>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</si>
  <si>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</si>
  <si>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</si>
  <si>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</si>
  <si>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</si>
  <si>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</si>
  <si>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</si>
  <si>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</si>
  <si>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</si>
  <si>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</si>
  <si>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</si>
  <si>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</si>
  <si>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</si>
  <si>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</si>
  <si>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</si>
  <si>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</si>
  <si>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</si>
  <si>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</si>
  <si>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</si>
  <si>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</si>
  <si>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</si>
  <si>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</si>
  <si>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</si>
  <si>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</si>
  <si>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</si>
  <si>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</si>
  <si>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</si>
  <si>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</si>
  <si>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</si>
  <si>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</si>
  <si>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</si>
  <si>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</si>
  <si>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</si>
  <si>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</si>
  <si>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</si>
  <si>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</si>
  <si>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</si>
  <si>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</si>
  <si>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</si>
  <si>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</si>
  <si>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</si>
  <si>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</si>
  <si>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</si>
  <si>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</si>
  <si>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</si>
  <si>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</si>
  <si>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</si>
  <si>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</si>
  <si>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</si>
  <si>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</si>
  <si>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</si>
  <si>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</si>
  <si>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</si>
  <si>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</si>
  <si>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</si>
  <si>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</si>
  <si>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</si>
  <si>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</si>
  <si>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</si>
  <si>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</si>
  <si>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</si>
  <si>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</si>
  <si>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</si>
  <si>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</si>
  <si>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</si>
  <si>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</si>
  <si>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</si>
  <si>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</si>
  <si>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</si>
  <si>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</si>
  <si>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</si>
  <si>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</si>
  <si>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</si>
  <si>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</si>
  <si>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</si>
  <si>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</si>
  <si>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</si>
  <si>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</si>
  <si>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</si>
  <si>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</si>
  <si>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</si>
  <si>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</si>
  <si>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</si>
  <si>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</si>
  <si>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</si>
  <si>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</si>
  <si>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</si>
  <si>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</si>
  <si>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</si>
  <si>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</si>
  <si>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</si>
  <si>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</si>
  <si>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</si>
  <si>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</si>
  <si>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</si>
  <si>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</si>
  <si>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</si>
  <si>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</si>
  <si>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</si>
  <si>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</si>
  <si>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</si>
  <si>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</si>
  <si>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</si>
  <si>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</si>
  <si>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</si>
  <si>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</si>
  <si>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</si>
  <si>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</si>
  <si>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</si>
  <si>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</si>
  <si>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</si>
  <si>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</si>
  <si>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</si>
  <si>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</si>
  <si>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</si>
  <si>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</si>
  <si>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</si>
  <si>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</si>
  <si>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</si>
  <si>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</si>
  <si>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</si>
  <si>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</si>
  <si>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</si>
  <si>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</si>
  <si>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</si>
  <si>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</si>
  <si>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</si>
  <si>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</si>
  <si>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</si>
  <si>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</si>
  <si>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</si>
  <si>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</si>
  <si>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</si>
  <si>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</si>
  <si>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</si>
  <si>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</si>
  <si>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</si>
  <si>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</si>
  <si>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</si>
  <si>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</si>
  <si>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</si>
  <si>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</si>
  <si>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</si>
  <si>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</si>
  <si>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</si>
  <si>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</si>
  <si>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</si>
  <si>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</si>
  <si>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</si>
  <si>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</si>
  <si>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</si>
  <si>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</si>
  <si>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</si>
  <si>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</si>
  <si>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</si>
  <si>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</si>
  <si>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</si>
  <si>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</si>
  <si>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</si>
  <si>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</si>
  <si>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</si>
  <si>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</si>
  <si>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</si>
  <si>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</si>
  <si>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</si>
  <si>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</si>
  <si>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</si>
  <si>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</si>
  <si>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</si>
  <si>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</si>
  <si>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</si>
  <si>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</si>
  <si>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</si>
  <si>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</si>
  <si>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</si>
  <si>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</si>
  <si>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</si>
  <si>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</si>
  <si>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</si>
  <si>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</si>
  <si>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</si>
  <si>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</si>
  <si>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</si>
  <si>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</si>
  <si>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</si>
  <si>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</si>
  <si>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</si>
  <si>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</si>
  <si>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</si>
  <si>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</si>
  <si>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</si>
  <si>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</si>
  <si>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</si>
  <si>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</si>
  <si>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</si>
  <si>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</si>
  <si>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</si>
  <si>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</si>
  <si>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</si>
  <si>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</si>
  <si>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</si>
  <si>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</si>
  <si>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</si>
  <si>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</si>
  <si>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</si>
  <si>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</si>
  <si>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</si>
  <si>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</si>
  <si>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</si>
  <si>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</si>
  <si>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</si>
  <si>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</si>
  <si>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</si>
  <si>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</si>
  <si>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</si>
  <si>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</si>
  <si>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</si>
  <si>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</si>
  <si>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</si>
  <si>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</si>
  <si>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</si>
  <si>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</si>
  <si>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</si>
  <si>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</si>
  <si>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</si>
  <si>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</si>
  <si>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</si>
  <si>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</si>
  <si>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</si>
  <si>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</si>
  <si>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</si>
  <si>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</si>
  <si>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</si>
  <si>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</si>
  <si>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</si>
  <si>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</si>
  <si>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</si>
  <si>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</si>
  <si>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</si>
  <si>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</si>
  <si>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</si>
  <si>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</si>
  <si>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</si>
  <si>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</si>
  <si>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</si>
  <si>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</si>
  <si>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</si>
  <si>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</si>
  <si>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</si>
  <si>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</si>
  <si>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</si>
  <si>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</si>
  <si>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</si>
  <si>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</si>
  <si>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</si>
  <si>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</si>
  <si>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</si>
  <si>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</si>
  <si>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</si>
  <si>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</si>
  <si>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</si>
  <si>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</si>
  <si>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</si>
  <si>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</si>
  <si>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</si>
  <si>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</si>
  <si>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</si>
  <si>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</si>
  <si>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</si>
  <si>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</si>
  <si>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</si>
  <si>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</si>
  <si>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</si>
  <si>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</si>
  <si>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</si>
  <si>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</si>
  <si>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</si>
  <si>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</si>
  <si>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</si>
  <si>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</si>
  <si>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</si>
  <si>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</si>
  <si>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</si>
  <si>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</si>
  <si>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</si>
  <si>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</si>
  <si>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</si>
  <si>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</si>
  <si>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</si>
  <si>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</si>
  <si>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</si>
  <si>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</si>
  <si>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</si>
  <si>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</si>
  <si>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</si>
  <si>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</si>
  <si>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</si>
  <si>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</si>
  <si>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</si>
  <si>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</si>
  <si>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</si>
  <si>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</si>
  <si>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</si>
  <si>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</si>
  <si>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</si>
  <si>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</si>
  <si>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</si>
  <si>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</si>
  <si>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</si>
  <si>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</si>
  <si>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</si>
  <si>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</si>
  <si>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</si>
  <si>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</si>
  <si>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</si>
  <si>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</si>
  <si>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</si>
  <si>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</si>
  <si>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</si>
  <si>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</si>
  <si>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</si>
  <si>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</si>
  <si>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</si>
  <si>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</si>
  <si>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</si>
  <si>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</si>
  <si>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</si>
  <si>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</si>
  <si>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</si>
  <si>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</si>
  <si>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</si>
  <si>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</si>
  <si>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</si>
  <si>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</si>
  <si>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</si>
  <si>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</si>
  <si>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</si>
  <si>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</si>
  <si>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</si>
  <si>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</si>
  <si>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</si>
  <si>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</si>
  <si>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</si>
  <si>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</si>
  <si>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</si>
  <si>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</si>
  <si>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</si>
  <si>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</si>
  <si>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</si>
  <si>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</si>
  <si>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</si>
  <si>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</si>
  <si>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</si>
  <si>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</si>
  <si>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</si>
  <si>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</si>
  <si>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</si>
  <si>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</si>
  <si>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</si>
  <si>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</si>
  <si>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</si>
  <si>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</si>
  <si>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</si>
  <si>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</si>
  <si>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</si>
  <si>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</si>
  <si>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</si>
  <si>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</si>
  <si>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</si>
  <si>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</si>
  <si>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</si>
  <si>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</si>
  <si>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</si>
  <si>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</si>
  <si>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</si>
  <si>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</si>
  <si>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</si>
  <si>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</si>
  <si>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</si>
  <si>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</si>
  <si>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</si>
  <si>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</si>
  <si>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</si>
  <si>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</si>
  <si>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</si>
  <si>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</si>
  <si>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</si>
  <si>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</si>
  <si>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</si>
  <si>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</si>
  <si>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</si>
  <si>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</si>
  <si>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</si>
  <si>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</si>
  <si>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</si>
  <si>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</si>
  <si>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</si>
  <si>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</si>
  <si>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</si>
  <si>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</si>
  <si>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</si>
  <si>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</si>
  <si>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</si>
  <si>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</si>
  <si>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</si>
  <si>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</si>
  <si>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</si>
  <si>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</si>
  <si>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</si>
  <si>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</si>
  <si>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</si>
  <si>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</si>
  <si>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</si>
  <si>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</si>
  <si>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</si>
  <si>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</si>
  <si>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</si>
  <si>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</si>
  <si>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</si>
  <si>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</si>
  <si>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</si>
  <si>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</si>
  <si>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</si>
  <si>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</si>
  <si>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</si>
  <si>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</si>
  <si>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</si>
  <si>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</si>
  <si>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</si>
  <si>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</si>
  <si>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</si>
  <si>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</si>
  <si>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</si>
  <si>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</si>
  <si>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</si>
  <si>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</si>
  <si>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</si>
  <si>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</si>
  <si>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</si>
  <si>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</si>
  <si>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</si>
  <si>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</si>
  <si>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</si>
  <si>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</si>
  <si>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</si>
  <si>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</si>
  <si>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</si>
  <si>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</si>
  <si>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</si>
  <si>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</si>
  <si>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</si>
  <si>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</si>
  <si>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</si>
  <si>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</si>
  <si>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</si>
  <si>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</si>
  <si>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</si>
  <si>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</si>
  <si>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</si>
  <si>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</si>
  <si>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</si>
  <si>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</si>
  <si>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</si>
  <si>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</si>
  <si>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</si>
  <si>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</si>
  <si>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</si>
  <si>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</si>
  <si>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</si>
  <si>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</si>
  <si>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</si>
  <si>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</si>
  <si>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</si>
  <si>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</si>
  <si>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</si>
  <si>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</si>
  <si>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</si>
  <si>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</si>
  <si>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</si>
  <si>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</si>
  <si>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</si>
  <si>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</si>
  <si>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</si>
  <si>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</si>
  <si>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</si>
  <si>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</si>
  <si>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</si>
  <si>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</si>
  <si>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</si>
  <si>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</si>
  <si>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</si>
  <si>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</si>
  <si>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</si>
  <si>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</si>
  <si>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</si>
  <si>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</si>
  <si>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</si>
  <si>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</si>
  <si>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</si>
  <si>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</si>
  <si>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</si>
  <si>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</si>
  <si>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</si>
  <si>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</si>
  <si>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</si>
  <si>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</si>
  <si>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</si>
  <si>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</si>
  <si>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</si>
  <si>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</si>
  <si>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</si>
  <si>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</si>
  <si>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</si>
  <si>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</si>
  <si>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</si>
  <si>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</si>
  <si>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</si>
  <si>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</si>
  <si>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</si>
  <si>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</si>
  <si>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</si>
  <si>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</si>
  <si>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</si>
  <si>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</si>
  <si>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</si>
  <si>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</si>
  <si>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</si>
  <si>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</si>
  <si>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</si>
  <si>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</si>
  <si>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</si>
  <si>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</si>
  <si>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</si>
  <si>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</si>
  <si>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</si>
  <si>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</si>
  <si>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</si>
  <si>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</si>
  <si>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</si>
  <si>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</si>
  <si>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</si>
  <si>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</si>
  <si>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</si>
  <si>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</si>
  <si>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</si>
  <si>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</si>
  <si>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</si>
  <si>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</si>
  <si>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</si>
  <si>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</si>
  <si>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</si>
  <si>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</si>
  <si>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</si>
  <si>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</si>
  <si>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</si>
  <si>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</si>
  <si>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</si>
  <si>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</si>
  <si>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</si>
  <si>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</si>
  <si>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</si>
  <si>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</si>
  <si>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</si>
  <si>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</si>
  <si>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</si>
  <si>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</si>
  <si>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</si>
  <si>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</si>
  <si>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</si>
  <si>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</si>
  <si>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</si>
  <si>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</si>
  <si>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</si>
  <si>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</si>
  <si>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</si>
  <si>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</si>
  <si>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</si>
  <si>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</si>
  <si>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</si>
  <si>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</si>
  <si>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</si>
  <si>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</si>
  <si>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</si>
  <si>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</si>
  <si>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</si>
  <si>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</si>
  <si>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</si>
  <si>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</si>
  <si>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</si>
  <si>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</si>
  <si>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</si>
  <si>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</si>
  <si>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</si>
  <si>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</si>
  <si>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</si>
  <si>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</si>
  <si>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</si>
  <si>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</si>
  <si>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</si>
  <si>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</si>
  <si>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</si>
  <si>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</si>
  <si>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</si>
  <si>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</si>
  <si>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</si>
  <si>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</si>
  <si>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</si>
  <si>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</si>
  <si>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</si>
  <si>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</si>
  <si>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</si>
  <si>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</si>
  <si>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</si>
  <si>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</si>
  <si>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</si>
  <si>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</si>
  <si>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</si>
  <si>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</si>
  <si>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</si>
  <si>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</si>
  <si>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</si>
  <si>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</si>
  <si>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</si>
  <si>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</si>
  <si>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</si>
  <si>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</si>
  <si>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</si>
  <si>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</si>
  <si>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</si>
  <si>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</si>
  <si>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</si>
  <si>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</si>
  <si>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</si>
  <si>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</si>
  <si>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</si>
  <si>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</si>
  <si>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</si>
  <si>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</si>
  <si>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</si>
  <si>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</si>
  <si>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</si>
  <si>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</si>
  <si>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</si>
  <si>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</si>
  <si>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</si>
  <si>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</si>
  <si>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</si>
  <si>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</si>
  <si>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</si>
  <si>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</si>
  <si>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</si>
  <si>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</si>
  <si>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</si>
  <si>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</si>
  <si>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</si>
  <si>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</si>
  <si>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</si>
  <si>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</si>
  <si>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</si>
  <si>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</si>
  <si>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</si>
  <si>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</si>
  <si>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</si>
  <si>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</si>
  <si>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</si>
  <si>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</si>
  <si>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</si>
  <si>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</si>
  <si>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</si>
  <si>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</si>
  <si>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</si>
  <si>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</si>
  <si>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</si>
  <si>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</si>
  <si>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</si>
  <si>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</si>
  <si>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</si>
  <si>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</si>
  <si>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</si>
  <si>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</si>
  <si>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</si>
  <si>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</si>
  <si>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</si>
  <si>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</si>
  <si>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</si>
  <si>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</si>
  <si>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</si>
  <si>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</si>
  <si>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</si>
  <si>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</si>
  <si>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</si>
  <si>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</si>
  <si>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</si>
  <si>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</si>
  <si>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</si>
  <si>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</si>
  <si>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</si>
  <si>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</si>
  <si>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</si>
  <si>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</si>
  <si>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</si>
  <si>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</si>
  <si>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</si>
  <si>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</si>
  <si>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</si>
  <si>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</si>
  <si>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</si>
  <si>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</si>
  <si>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</si>
  <si>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</si>
  <si>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</si>
  <si>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</si>
  <si>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</si>
  <si>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</si>
  <si>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</si>
  <si>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</si>
  <si>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</si>
  <si>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</si>
  <si>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</si>
  <si>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</si>
  <si>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</si>
  <si>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</si>
  <si>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</si>
  <si>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</si>
  <si>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</si>
  <si>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</si>
  <si>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</si>
  <si>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</si>
  <si>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</si>
  <si>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</si>
  <si>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</si>
  <si>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</si>
  <si>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</si>
  <si>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</si>
  <si>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</si>
  <si>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</si>
  <si>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</si>
  <si>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</si>
  <si>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</si>
  <si>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</si>
  <si>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</si>
  <si>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</si>
  <si>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</si>
  <si>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</si>
  <si>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</si>
  <si>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</si>
  <si>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</si>
  <si>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</si>
  <si>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</si>
  <si>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</si>
  <si>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</si>
  <si>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</si>
  <si>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</si>
  <si>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</si>
  <si>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</si>
  <si>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</si>
  <si>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</si>
  <si>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</si>
  <si>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</si>
  <si>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</si>
  <si>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</si>
  <si>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</si>
  <si>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</si>
  <si>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</si>
  <si>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</si>
  <si>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</si>
  <si>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</si>
  <si>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</si>
  <si>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</si>
  <si>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</si>
  <si>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</si>
  <si>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</si>
  <si>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</si>
  <si>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</si>
  <si>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</si>
  <si>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</si>
  <si>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</si>
  <si>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</si>
  <si>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</si>
  <si>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</si>
  <si>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</si>
  <si>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</si>
  <si>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</si>
  <si>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</si>
  <si>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</si>
  <si>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</si>
  <si>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</si>
  <si>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</si>
  <si>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</si>
  <si>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</si>
  <si>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</si>
  <si>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</si>
  <si>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</si>
  <si>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</si>
  <si>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</si>
  <si>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</si>
  <si>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</si>
  <si>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</si>
  <si>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</si>
  <si>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</si>
  <si>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</si>
  <si>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</si>
  <si>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</si>
  <si>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</si>
  <si>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</si>
  <si>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</si>
  <si>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</si>
  <si>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</si>
  <si>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</si>
  <si>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</si>
  <si>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</si>
  <si>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</si>
  <si>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</si>
  <si>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</si>
  <si>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</si>
  <si>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</si>
  <si>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</si>
  <si>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</si>
  <si>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</si>
  <si>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</si>
  <si>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</si>
  <si>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</si>
  <si>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</si>
  <si>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</si>
  <si>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</si>
  <si>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</si>
  <si>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</si>
  <si>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</si>
  <si>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</si>
  <si>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</si>
  <si>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</si>
  <si>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</si>
  <si>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</si>
  <si>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</si>
  <si>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</si>
  <si>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</si>
  <si>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</si>
  <si>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</si>
  <si>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</si>
  <si>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</si>
  <si>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</si>
  <si>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</si>
  <si>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</si>
  <si>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</si>
  <si>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</si>
  <si>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</si>
  <si>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</si>
  <si>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</si>
  <si>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</si>
  <si>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</si>
  <si>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</si>
  <si>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</si>
  <si>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</si>
  <si>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</si>
  <si>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</si>
  <si>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</si>
  <si>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</si>
  <si>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</si>
  <si>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</si>
  <si>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</si>
  <si>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</si>
  <si>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</si>
  <si>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</si>
  <si>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</si>
  <si>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</si>
  <si>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</si>
  <si>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</si>
  <si>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</si>
  <si>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</si>
  <si>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</si>
  <si>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</si>
  <si>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</si>
  <si>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</si>
  <si>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</si>
  <si>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</si>
  <si>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</si>
  <si>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</si>
  <si>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</si>
  <si>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</si>
  <si>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</si>
  <si>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</si>
  <si>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</si>
  <si>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</si>
  <si>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</si>
  <si>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</si>
  <si>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</si>
  <si>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</si>
  <si>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</si>
  <si>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</si>
  <si>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</si>
  <si>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</si>
  <si>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</si>
  <si>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</si>
  <si>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</si>
  <si>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</si>
  <si>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</si>
  <si>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</si>
  <si>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</si>
  <si>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</si>
  <si>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</si>
  <si>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</si>
  <si>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</si>
  <si>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</si>
  <si>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</si>
  <si>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</si>
  <si>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</si>
  <si>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</si>
  <si>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</si>
  <si>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</si>
  <si>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</si>
  <si>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</si>
  <si>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</si>
  <si>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</si>
  <si>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</si>
  <si>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</si>
  <si>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</si>
  <si>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</si>
  <si>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</si>
  <si>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</si>
  <si>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</si>
  <si>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</si>
  <si>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</si>
  <si>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</si>
  <si>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</si>
  <si>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</si>
  <si>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</si>
  <si>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</si>
  <si>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</si>
  <si>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</si>
  <si>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</si>
  <si>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</si>
  <si>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</si>
  <si>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</si>
  <si>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</si>
  <si>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</si>
  <si>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</si>
  <si>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</si>
  <si>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</si>
  <si>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</si>
  <si>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</si>
  <si>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</si>
  <si>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</si>
  <si>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</si>
  <si>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</si>
  <si>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</si>
  <si>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</si>
  <si>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</si>
  <si>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</si>
  <si>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</si>
  <si>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</si>
  <si>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</si>
  <si>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</si>
  <si>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</si>
  <si>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</si>
  <si>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</si>
  <si>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</si>
  <si>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</si>
  <si>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</si>
  <si>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</si>
  <si>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</si>
  <si>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</si>
  <si>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</si>
  <si>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</si>
  <si>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</si>
  <si>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</si>
  <si>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</si>
  <si>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</si>
  <si>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</si>
  <si>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</si>
  <si>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</si>
  <si>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</si>
  <si>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</si>
  <si>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</si>
  <si>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</si>
  <si>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</si>
  <si>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</si>
  <si>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</si>
  <si>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</si>
  <si>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</si>
  <si>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</si>
  <si>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</si>
  <si>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</si>
  <si>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</si>
  <si>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</si>
  <si>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</si>
  <si>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</si>
  <si>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</si>
  <si>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</si>
  <si>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</si>
  <si>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</si>
  <si>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</si>
  <si>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</si>
  <si>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</si>
  <si>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</si>
  <si>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</si>
  <si>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</si>
  <si>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</si>
  <si>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</si>
  <si>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</si>
  <si>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</si>
  <si>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</si>
  <si>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</si>
  <si>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</si>
  <si>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</si>
  <si>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</si>
  <si>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</si>
  <si>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</si>
  <si>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</si>
  <si>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</si>
  <si>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</si>
  <si>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</si>
  <si>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</si>
  <si>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</si>
  <si>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</si>
  <si>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</si>
  <si>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</si>
  <si>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</si>
  <si>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</si>
  <si>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</si>
  <si>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</si>
  <si>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</si>
  <si>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</si>
  <si>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</si>
  <si>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</si>
  <si>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</si>
  <si>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</si>
  <si>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</si>
  <si>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</si>
  <si>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</si>
  <si>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</si>
  <si>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</si>
  <si>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</si>
  <si>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</si>
  <si>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</si>
  <si>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</si>
  <si>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</si>
  <si>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</si>
  <si>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</si>
  <si>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</si>
  <si>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</si>
  <si>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</si>
  <si>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</si>
  <si>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</si>
  <si>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</si>
  <si>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</si>
  <si>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</si>
  <si>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</si>
  <si>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</si>
  <si>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</si>
  <si>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</si>
  <si>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</si>
  <si>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</si>
  <si>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</si>
  <si>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</si>
  <si>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</si>
  <si>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</si>
  <si>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</si>
  <si>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</si>
  <si>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</si>
  <si>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</si>
  <si>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</si>
  <si>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</si>
  <si>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</si>
  <si>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</si>
  <si>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</si>
  <si>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</si>
  <si>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</si>
  <si>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</si>
  <si>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</si>
  <si>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</si>
  <si>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</si>
  <si>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</si>
  <si>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</si>
  <si>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</si>
  <si>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</si>
  <si>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</si>
  <si>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</si>
  <si>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</si>
  <si>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</si>
  <si>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</si>
  <si>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</si>
  <si>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</si>
  <si>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</si>
  <si>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</si>
  <si>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</si>
  <si>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</si>
  <si>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</si>
  <si>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</si>
  <si>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</si>
  <si>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</si>
  <si>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</si>
  <si>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</si>
  <si>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</si>
  <si>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</si>
  <si>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</si>
  <si>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</si>
  <si>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</si>
  <si>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</si>
  <si>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</si>
  <si>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</si>
  <si>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</si>
  <si>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</si>
  <si>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</si>
  <si>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</si>
  <si>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</si>
  <si>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</si>
  <si>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</si>
  <si>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</si>
  <si>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</si>
  <si>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</si>
  <si>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</si>
  <si>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</si>
  <si>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</si>
  <si>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</si>
  <si>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</si>
  <si>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</si>
  <si>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</si>
  <si>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</si>
  <si>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</si>
  <si>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</si>
  <si>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</si>
  <si>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</si>
  <si>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</si>
  <si>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</si>
  <si>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</si>
  <si>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</si>
  <si>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</si>
  <si>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</si>
  <si>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</si>
  <si>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</si>
  <si>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</si>
  <si>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</si>
  <si>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</si>
  <si>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</si>
  <si>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</si>
  <si>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</si>
  <si>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</si>
  <si>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</si>
  <si>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</si>
  <si>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</si>
  <si>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</si>
  <si>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</si>
  <si>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</si>
  <si>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</si>
  <si>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</si>
  <si>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</si>
  <si>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</si>
  <si>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</si>
  <si>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</si>
  <si>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</si>
  <si>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</si>
  <si>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</si>
  <si>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</si>
  <si>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</si>
  <si>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</si>
  <si>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</si>
  <si>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</si>
  <si>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</si>
  <si>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</si>
  <si>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</si>
  <si>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</si>
  <si>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</si>
  <si>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</si>
  <si>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</si>
  <si>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</si>
  <si>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</si>
  <si>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</si>
  <si>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</si>
  <si>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</si>
  <si>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</si>
  <si>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</si>
  <si>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</si>
  <si>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</si>
  <si>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</si>
  <si>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</si>
  <si>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</si>
  <si>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</si>
  <si>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</si>
  <si>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</si>
  <si>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</si>
  <si>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</si>
  <si>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</si>
  <si>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</si>
  <si>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</si>
  <si>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</si>
  <si>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</si>
  <si>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</si>
  <si>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</si>
  <si>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</si>
  <si>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</si>
  <si>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</si>
  <si>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</si>
  <si>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</si>
  <si>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</si>
  <si>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</si>
  <si>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</si>
  <si>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</si>
  <si>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</si>
  <si>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</si>
  <si>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</si>
  <si>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</si>
  <si>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</si>
  <si>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</si>
  <si>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</si>
  <si>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</si>
  <si>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</si>
  <si>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</si>
  <si>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</si>
  <si>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</si>
  <si>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</si>
  <si>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</si>
  <si>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</si>
  <si>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</si>
  <si>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</si>
  <si>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</si>
  <si>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</si>
  <si>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</si>
  <si>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</si>
  <si>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</si>
  <si>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</si>
  <si>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</si>
  <si>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</si>
  <si>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</si>
  <si>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</si>
  <si>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</si>
  <si>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</si>
  <si>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</si>
  <si>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</si>
  <si>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</si>
  <si>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</si>
  <si>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</si>
  <si>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</si>
  <si>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</si>
  <si>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</si>
  <si>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</si>
  <si>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</si>
  <si>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</si>
  <si>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</si>
  <si>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</si>
  <si>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</si>
  <si>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</si>
  <si>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</si>
  <si>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</si>
  <si>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</si>
  <si>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</si>
  <si>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</si>
  <si>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</si>
  <si>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</si>
  <si>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</si>
  <si>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</si>
  <si>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</si>
  <si>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</si>
  <si>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</si>
  <si>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</si>
  <si>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</si>
  <si>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</si>
  <si>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</si>
  <si>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</si>
  <si>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</si>
  <si>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</si>
  <si>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</si>
  <si>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</si>
  <si>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</si>
  <si>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</si>
  <si>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</si>
  <si>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</si>
  <si>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</si>
  <si>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</si>
  <si>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</si>
  <si>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</si>
  <si>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</si>
  <si>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</si>
  <si>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</si>
  <si>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</si>
  <si>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</si>
  <si>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</si>
  <si>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</si>
  <si>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</si>
  <si>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</si>
  <si>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</si>
  <si>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</si>
  <si>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</si>
  <si>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</si>
  <si>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</si>
  <si>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</si>
  <si>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</si>
  <si>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</si>
  <si>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</si>
  <si>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</si>
  <si>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</si>
  <si>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</si>
  <si>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</si>
  <si>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</si>
  <si>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</si>
  <si>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</si>
  <si>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</si>
  <si>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</si>
  <si>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</si>
  <si>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</si>
  <si>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</si>
  <si>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</si>
  <si>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</si>
  <si>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</si>
  <si>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</si>
  <si>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</si>
  <si>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</si>
  <si>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</si>
  <si>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</si>
  <si>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</si>
  <si>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</si>
  <si>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</si>
  <si>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</si>
  <si>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</si>
  <si>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</si>
  <si>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</si>
  <si>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</si>
  <si>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</si>
  <si>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</si>
  <si>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</si>
  <si>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</si>
  <si>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</si>
  <si>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</si>
  <si>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</si>
  <si>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</si>
  <si>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</si>
  <si>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</si>
  <si>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</si>
  <si>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</si>
  <si>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</si>
  <si>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</si>
  <si>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</si>
  <si>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</si>
  <si>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</si>
  <si>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</si>
  <si>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</si>
  <si>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</si>
  <si>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</si>
  <si>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</si>
  <si>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</si>
  <si>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</si>
  <si>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</si>
  <si>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</si>
  <si>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</si>
  <si>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</si>
  <si>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</si>
  <si>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</si>
  <si>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</si>
  <si>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</si>
  <si>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</si>
  <si>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</si>
  <si>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</si>
  <si>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</si>
  <si>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</si>
  <si>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</si>
  <si>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</si>
  <si>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</si>
  <si>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</si>
  <si>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</si>
  <si>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</si>
  <si>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</si>
  <si>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</si>
  <si>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</si>
  <si>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</si>
  <si>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</si>
  <si>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</si>
  <si>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</si>
  <si>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</si>
  <si>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</si>
  <si>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</si>
  <si>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</si>
  <si>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</si>
  <si>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</si>
  <si>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</si>
  <si>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</si>
  <si>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</si>
  <si>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</si>
  <si>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</si>
  <si>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</si>
  <si>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</si>
  <si>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</si>
  <si>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</si>
  <si>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</si>
  <si>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</si>
  <si>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</si>
  <si>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</si>
  <si>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</si>
  <si>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</si>
  <si>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</si>
  <si>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</si>
  <si>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</si>
  <si>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</si>
  <si>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</si>
  <si>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</si>
  <si>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</si>
  <si>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</si>
  <si>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</si>
  <si>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</si>
  <si>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</si>
  <si>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</si>
  <si>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</si>
  <si>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</si>
  <si>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</si>
  <si>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</si>
  <si>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</si>
  <si>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</si>
  <si>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</si>
  <si>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</si>
  <si>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</si>
  <si>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</si>
  <si>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</si>
  <si>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</si>
  <si>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</si>
  <si>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</si>
  <si>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</si>
  <si>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</si>
  <si>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</si>
  <si>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</si>
  <si>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</si>
  <si>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</si>
  <si>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</si>
  <si>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</si>
  <si>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</si>
  <si>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</si>
  <si>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</si>
  <si>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</si>
  <si>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</si>
  <si>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</si>
  <si>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</si>
  <si>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</si>
  <si>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</si>
  <si>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</si>
  <si>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</si>
  <si>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</si>
  <si>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</si>
  <si>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</si>
  <si>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</si>
  <si>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</si>
  <si>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</si>
  <si>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</si>
  <si>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</si>
  <si>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</si>
  <si>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</si>
  <si>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</si>
  <si>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</si>
  <si>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</si>
  <si>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</si>
  <si>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</si>
  <si>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</si>
  <si>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</si>
  <si>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</si>
  <si>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</si>
  <si>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</si>
  <si>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</si>
  <si>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</si>
  <si>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</si>
  <si>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</si>
  <si>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</si>
  <si>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</si>
  <si>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</si>
  <si>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</si>
  <si>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</si>
  <si>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</si>
  <si>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</si>
  <si>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</si>
  <si>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</si>
  <si>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</si>
  <si>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</si>
  <si>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</si>
  <si>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</si>
  <si>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</si>
  <si>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</si>
  <si>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</si>
  <si>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</si>
  <si>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</si>
  <si>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</si>
  <si>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</si>
  <si>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</si>
  <si>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</si>
  <si>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</si>
  <si>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</si>
  <si>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</si>
  <si>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</si>
  <si>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</si>
  <si>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</si>
  <si>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</si>
  <si>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</si>
  <si>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</si>
  <si>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</si>
  <si>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</si>
  <si>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</si>
  <si>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</si>
  <si>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</si>
  <si>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</si>
  <si>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</si>
  <si>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</si>
  <si>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</si>
  <si>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</si>
  <si>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</si>
  <si>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</si>
  <si>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</si>
  <si>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</si>
  <si>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</si>
  <si>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</si>
  <si>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</si>
  <si>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</si>
  <si>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</si>
  <si>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</si>
  <si>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</si>
  <si>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</si>
  <si>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</si>
  <si>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</si>
  <si>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</si>
  <si>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</si>
  <si>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</si>
  <si>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</si>
  <si>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</si>
  <si>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</si>
  <si>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</si>
  <si>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</si>
  <si>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</si>
  <si>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</si>
  <si>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</si>
  <si>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</si>
  <si>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</si>
  <si>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</si>
  <si>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</si>
  <si>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</si>
  <si>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</si>
  <si>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</si>
  <si>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</si>
  <si>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</si>
  <si>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</si>
  <si>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</si>
  <si>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</si>
  <si>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</si>
  <si>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</si>
  <si>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</si>
  <si>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</si>
  <si>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</si>
  <si>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</si>
  <si>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</si>
  <si>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</si>
  <si>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</si>
  <si>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</si>
  <si>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</si>
  <si>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</si>
  <si>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</si>
  <si>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</si>
  <si>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</si>
  <si>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</si>
  <si>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</si>
  <si>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</si>
  <si>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</si>
  <si>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</si>
  <si>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</si>
  <si>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</si>
  <si>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</si>
  <si>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</si>
  <si>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</si>
  <si>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</si>
  <si>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</si>
  <si>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</si>
  <si>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</si>
  <si>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</si>
  <si>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</si>
  <si>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</si>
  <si>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</si>
  <si>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</si>
  <si>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</si>
  <si>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</si>
  <si>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</si>
  <si>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</si>
  <si>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</si>
  <si>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</si>
  <si>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</si>
  <si>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</si>
  <si>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</si>
  <si>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</si>
  <si>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</si>
  <si>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</si>
  <si>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</si>
  <si>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</si>
  <si>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</si>
  <si>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</si>
  <si>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</si>
  <si>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</si>
  <si>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</si>
  <si>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</si>
  <si>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</si>
  <si>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</si>
  <si>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</si>
  <si>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</si>
  <si>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</si>
  <si>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</si>
  <si>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</si>
  <si>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</si>
  <si>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</si>
  <si>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</si>
  <si>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</si>
  <si>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</si>
  <si>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</si>
  <si>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</si>
  <si>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</si>
  <si>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</si>
  <si>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</si>
  <si>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</si>
  <si>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</si>
  <si>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</si>
  <si>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</si>
  <si>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</si>
  <si>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</si>
  <si>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</si>
  <si>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</si>
  <si>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</si>
  <si>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</si>
  <si>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</si>
  <si>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</si>
  <si>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</si>
  <si>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</si>
  <si>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</si>
  <si>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</si>
  <si>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</si>
  <si>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</si>
  <si>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</si>
  <si>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</si>
  <si>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</si>
  <si>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</si>
  <si>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</si>
  <si>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</si>
  <si>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</si>
  <si>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</si>
  <si>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</si>
  <si>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</si>
  <si>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</si>
  <si>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</si>
  <si>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</si>
  <si>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</si>
  <si>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</si>
  <si>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</si>
  <si>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</si>
  <si>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</si>
  <si>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</si>
  <si>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</si>
  <si>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</si>
  <si>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</si>
  <si>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</si>
  <si>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</si>
  <si>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</si>
  <si>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</si>
  <si>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</si>
  <si>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</si>
  <si>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</si>
  <si>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</si>
  <si>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</si>
  <si>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</si>
  <si>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</si>
  <si>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</si>
  <si>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</si>
  <si>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</si>
  <si>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</si>
  <si>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</si>
  <si>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</si>
  <si>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</si>
  <si>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</si>
  <si>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</si>
  <si>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</si>
  <si>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</si>
  <si>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</si>
  <si>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</si>
  <si>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</si>
  <si>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</si>
  <si>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</si>
  <si>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</si>
  <si>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</si>
  <si>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</si>
  <si>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</si>
  <si>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</si>
  <si>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</si>
  <si>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</si>
  <si>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</si>
  <si>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</si>
  <si>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</si>
  <si>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</si>
  <si>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</si>
  <si>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</si>
  <si>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</si>
  <si>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</si>
  <si>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</si>
  <si>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</si>
  <si>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</si>
  <si>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</si>
  <si>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</si>
  <si>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</si>
  <si>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</si>
  <si>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</si>
  <si>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</si>
  <si>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</si>
  <si>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</si>
  <si>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</si>
  <si>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</si>
  <si>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</si>
  <si>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</si>
  <si>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</si>
  <si>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</si>
  <si>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</si>
  <si>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</si>
  <si>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</si>
  <si>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</si>
  <si>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</si>
  <si>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</si>
  <si>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</si>
  <si>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</si>
  <si>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</si>
  <si>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</si>
  <si>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</si>
  <si>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</si>
  <si>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</si>
  <si>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</si>
  <si>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</si>
  <si>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</si>
  <si>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</si>
  <si>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</si>
  <si>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</si>
  <si>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</si>
  <si>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</si>
  <si>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</si>
  <si>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</si>
  <si>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</si>
  <si>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</si>
  <si>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</si>
  <si>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</si>
  <si>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</si>
  <si>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</si>
  <si>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</si>
  <si>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</si>
  <si>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</si>
  <si>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</si>
  <si>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</si>
  <si>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</si>
  <si>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</si>
  <si>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</si>
  <si>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</si>
  <si>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</si>
  <si>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</si>
  <si>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</si>
  <si>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</si>
  <si>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</si>
  <si>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</si>
  <si>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</si>
  <si>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</si>
  <si>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</si>
  <si>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</si>
  <si>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</si>
  <si>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</si>
  <si>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</si>
  <si>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</si>
  <si>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</si>
  <si>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</si>
  <si>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</si>
  <si>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</si>
  <si>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</si>
  <si>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</si>
  <si>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</si>
  <si>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</si>
  <si>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</si>
  <si>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</si>
  <si>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</si>
  <si>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</si>
  <si>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</si>
  <si>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</si>
  <si>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</si>
  <si>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</si>
  <si>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</si>
  <si>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</si>
  <si>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</si>
  <si>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</si>
  <si>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</si>
  <si>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</si>
  <si>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</si>
  <si>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</si>
  <si>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</si>
  <si>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</si>
  <si>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</si>
  <si>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</si>
  <si>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</si>
  <si>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</si>
  <si>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</si>
  <si>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</si>
  <si>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</si>
  <si>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</si>
  <si>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</si>
  <si>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</si>
  <si>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</si>
  <si>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</si>
  <si>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</si>
  <si>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</si>
  <si>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</si>
  <si>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</si>
  <si>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</si>
  <si>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</si>
  <si>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</si>
  <si>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</si>
  <si>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</si>
  <si>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</si>
  <si>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</si>
  <si>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</si>
  <si>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</si>
  <si>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</si>
  <si>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</si>
  <si>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</si>
  <si>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</si>
  <si>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</si>
  <si>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</si>
  <si>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</si>
  <si>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</si>
  <si>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</si>
  <si>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</si>
  <si>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</si>
  <si>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</si>
  <si>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</si>
  <si>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</si>
  <si>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</si>
  <si>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</si>
  <si>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</si>
  <si>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</si>
  <si>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</si>
  <si>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</si>
  <si>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</si>
  <si>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</si>
  <si>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</si>
  <si>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</si>
  <si>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</si>
  <si>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</si>
  <si>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</si>
  <si>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</si>
  <si>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</si>
  <si>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</si>
  <si>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</si>
  <si>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</si>
  <si>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</si>
  <si>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</si>
  <si>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</si>
  <si>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</si>
  <si>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</si>
  <si>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</si>
  <si>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</si>
  <si>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</si>
  <si>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</si>
  <si>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</si>
  <si>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</si>
  <si>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</si>
  <si>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</si>
  <si>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</si>
  <si>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</si>
  <si>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</si>
  <si>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</si>
  <si>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</si>
  <si>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</si>
  <si>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</si>
  <si>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</si>
  <si>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</si>
  <si>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</si>
  <si>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</si>
  <si>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</si>
  <si>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</si>
  <si>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</si>
  <si>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</si>
  <si>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</si>
  <si>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</si>
  <si>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</si>
  <si>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</si>
  <si>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</si>
  <si>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</si>
  <si>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</si>
  <si>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</si>
  <si>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</si>
  <si>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</si>
  <si>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</si>
  <si>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</si>
  <si>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</si>
  <si>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</si>
  <si>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</si>
  <si>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</si>
  <si>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</si>
  <si>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</si>
  <si>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</si>
  <si>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</si>
  <si>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</si>
  <si>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</si>
  <si>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</si>
  <si>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</si>
  <si>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</si>
  <si>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</si>
  <si>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</si>
  <si>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</si>
  <si>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</si>
  <si>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</si>
  <si>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</si>
  <si>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</si>
  <si>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</si>
  <si>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</si>
  <si>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</si>
  <si>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</si>
  <si>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</si>
  <si>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</si>
  <si>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</si>
  <si>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</si>
  <si>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</si>
  <si>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</si>
  <si>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</si>
  <si>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</si>
  <si>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</si>
  <si>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</si>
  <si>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</si>
  <si>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</si>
  <si>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</si>
  <si>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</si>
  <si>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</si>
  <si>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</si>
  <si>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</si>
  <si>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</si>
  <si>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</si>
  <si>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</si>
  <si>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</si>
  <si>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</si>
  <si>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</si>
  <si>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</si>
  <si>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</si>
  <si>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</si>
  <si>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</si>
  <si>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</si>
  <si>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</si>
  <si>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</si>
  <si>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</si>
  <si>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</si>
  <si>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</si>
  <si>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</si>
  <si>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</si>
  <si>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</si>
  <si>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</si>
  <si>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</si>
  <si>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</si>
  <si>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</si>
  <si>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</si>
  <si>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</si>
  <si>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</si>
  <si>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</si>
  <si>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</si>
  <si>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</si>
  <si>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</si>
  <si>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</si>
  <si>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</si>
  <si>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</si>
  <si>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</si>
  <si>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</si>
  <si>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</si>
  <si>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</si>
  <si>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</si>
  <si>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</si>
  <si>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</si>
  <si>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</si>
  <si>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</si>
  <si>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</si>
  <si>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</si>
  <si>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</si>
  <si>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</si>
  <si>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</si>
  <si>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</si>
  <si>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</si>
  <si>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</si>
  <si>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</si>
  <si>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</si>
  <si>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</si>
  <si>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</si>
  <si>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</si>
  <si>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</si>
  <si>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</si>
  <si>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</si>
  <si>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</si>
  <si>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</si>
  <si>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</si>
  <si>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</si>
  <si>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</si>
  <si>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</si>
  <si>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</si>
  <si>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</si>
  <si>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</si>
  <si>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</si>
  <si>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</si>
  <si>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</si>
  <si>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</si>
  <si>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</si>
  <si>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</si>
  <si>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</si>
  <si>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</si>
  <si>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</si>
  <si>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</si>
  <si>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</si>
  <si>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</si>
  <si>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</si>
  <si>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</si>
  <si>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</si>
  <si>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</si>
  <si>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</si>
  <si>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</si>
  <si>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</si>
  <si>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</si>
  <si>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</si>
  <si>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</si>
  <si>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</si>
  <si>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</si>
  <si>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</si>
  <si>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</si>
  <si>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</si>
  <si>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</si>
  <si>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</si>
  <si>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</si>
  <si>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</si>
  <si>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</si>
  <si>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</si>
  <si>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</si>
  <si>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</si>
  <si>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</si>
  <si>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</si>
  <si>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</si>
  <si>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</si>
  <si>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</si>
  <si>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</si>
  <si>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</si>
  <si>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</si>
  <si>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</si>
  <si>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</si>
  <si>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</si>
  <si>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</si>
  <si>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</si>
  <si>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</si>
  <si>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</si>
  <si>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</si>
  <si>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</si>
  <si>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</si>
  <si>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</si>
  <si>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</si>
  <si>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</si>
  <si>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</si>
  <si>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</si>
  <si>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</si>
  <si>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</si>
  <si>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</si>
  <si>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</si>
  <si>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</si>
  <si>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</si>
  <si>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</si>
  <si>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</si>
  <si>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</si>
  <si>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</si>
  <si>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</si>
  <si>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</si>
  <si>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</si>
  <si>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</si>
  <si>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</si>
  <si>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</si>
  <si>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</si>
  <si>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</si>
  <si>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</si>
  <si>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</si>
  <si>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</si>
  <si>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</si>
  <si>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</si>
  <si>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</si>
  <si>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</si>
  <si>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</si>
  <si>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</si>
  <si>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</si>
  <si>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</si>
  <si>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</si>
  <si>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</si>
  <si>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</si>
  <si>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</si>
  <si>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</si>
  <si>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</si>
  <si>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</si>
  <si>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</si>
  <si>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</si>
  <si>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</si>
  <si>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</si>
  <si>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</si>
  <si>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</si>
  <si>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</si>
  <si>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</si>
  <si>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</si>
  <si>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</si>
  <si>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</si>
  <si>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</si>
  <si>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</si>
  <si>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</si>
  <si>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</si>
  <si>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</si>
  <si>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</si>
  <si>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</si>
  <si>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</si>
  <si>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</si>
  <si>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</si>
  <si>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</si>
  <si>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</si>
  <si>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</si>
  <si>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</si>
  <si>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</si>
  <si>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</si>
  <si>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</si>
  <si>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</si>
  <si>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</si>
  <si>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</si>
  <si>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</si>
  <si>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</si>
  <si>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</si>
  <si>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</si>
  <si>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</si>
  <si>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</si>
  <si>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</si>
  <si>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</si>
  <si>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</si>
  <si>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</si>
  <si>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</si>
  <si>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</si>
  <si>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</si>
  <si>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</si>
  <si>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</si>
  <si>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</si>
  <si>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</si>
  <si>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</si>
  <si>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</si>
  <si>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</si>
  <si>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</si>
  <si>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</si>
  <si>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</si>
  <si>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</si>
  <si>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</si>
  <si>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</si>
  <si>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</si>
  <si>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</si>
  <si>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</si>
  <si>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</si>
  <si>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</si>
  <si>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</si>
  <si>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</si>
  <si>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</si>
  <si>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</si>
  <si>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</si>
  <si>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</si>
  <si>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</si>
  <si>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</si>
  <si>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</si>
  <si>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</si>
  <si>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</si>
  <si>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</si>
  <si>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</si>
  <si>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</si>
  <si>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</si>
  <si>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</si>
  <si>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</si>
  <si>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</si>
  <si>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</si>
  <si>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</si>
  <si>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</si>
  <si>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</si>
  <si>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</si>
  <si>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</si>
  <si>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</si>
  <si>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</si>
  <si>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</si>
  <si>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</si>
  <si>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</si>
  <si>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</si>
  <si>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</si>
  <si>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</si>
  <si>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</si>
  <si>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</si>
  <si>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</si>
  <si>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</si>
  <si>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</si>
  <si>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</si>
  <si>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</si>
  <si>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</si>
  <si>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</si>
  <si>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</si>
  <si>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</si>
  <si>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</si>
  <si>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</si>
  <si>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</si>
  <si>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</si>
  <si>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</si>
  <si>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</si>
  <si>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</si>
  <si>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</si>
  <si>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</si>
  <si>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</si>
  <si>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</si>
  <si>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</si>
  <si>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</si>
  <si>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</si>
  <si>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</si>
  <si>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</si>
  <si>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</si>
  <si>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</si>
  <si>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</si>
  <si>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</si>
  <si>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</si>
  <si>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</si>
  <si>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</si>
  <si>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</si>
  <si>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</si>
  <si>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</si>
  <si>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</si>
  <si>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</si>
  <si>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</si>
  <si>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</si>
  <si>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</si>
  <si>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</si>
  <si>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</si>
  <si>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</si>
  <si>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</si>
  <si>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</si>
  <si>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</si>
  <si>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</si>
  <si>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</si>
  <si>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</si>
  <si>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</si>
  <si>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</si>
  <si>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</si>
  <si>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</si>
  <si>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</si>
  <si>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</si>
  <si>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</si>
  <si>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</si>
  <si>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</si>
  <si>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</si>
  <si>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</si>
  <si>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</si>
  <si>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</si>
  <si>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</si>
  <si>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</si>
  <si>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</si>
  <si>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</si>
  <si>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</si>
  <si>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</si>
  <si>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</si>
  <si>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</si>
  <si>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</si>
  <si>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</si>
  <si>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</si>
  <si>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</si>
  <si>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</si>
  <si>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</si>
  <si>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</si>
  <si>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</si>
  <si>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</si>
  <si>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</si>
  <si>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</si>
  <si>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</si>
  <si>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</si>
  <si>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</si>
  <si>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</si>
  <si>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</si>
  <si>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</si>
  <si>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</si>
  <si>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</si>
  <si>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</si>
  <si>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</si>
  <si>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</si>
  <si>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</si>
  <si>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</si>
  <si>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</si>
  <si>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</si>
  <si>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</si>
  <si>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</si>
  <si>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</si>
  <si>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</si>
  <si>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</si>
  <si>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</si>
  <si>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</si>
  <si>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</si>
  <si>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</si>
  <si>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</si>
  <si>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</si>
  <si>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</si>
  <si>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</si>
  <si>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</si>
  <si>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</si>
  <si>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</si>
  <si>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</si>
  <si>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</si>
  <si>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</si>
  <si>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</si>
  <si>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</si>
  <si>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</si>
  <si>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</si>
  <si>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</si>
  <si>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</si>
  <si>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</si>
  <si>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</si>
  <si>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</si>
  <si>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</si>
  <si>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</si>
  <si>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</si>
  <si>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</si>
  <si>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</si>
  <si>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</si>
  <si>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</si>
  <si>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</si>
  <si>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</si>
  <si>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</si>
  <si>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</si>
  <si>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</si>
  <si>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</si>
  <si>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</si>
  <si>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</si>
  <si>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</si>
  <si>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</si>
  <si>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</si>
  <si>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</si>
  <si>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</si>
  <si>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</si>
  <si>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</si>
  <si>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</si>
  <si>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</si>
  <si>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</si>
  <si>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</si>
  <si>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</si>
  <si>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</si>
  <si>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</si>
  <si>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</si>
  <si>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</si>
  <si>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</si>
  <si>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</si>
  <si>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</si>
  <si>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</si>
  <si>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</si>
  <si>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</si>
  <si>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</si>
  <si>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</si>
  <si>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</si>
  <si>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</si>
  <si>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</si>
  <si>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</si>
  <si>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</si>
  <si>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</si>
  <si>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</si>
  <si>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</si>
  <si>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</si>
  <si>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</si>
  <si>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</si>
  <si>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</si>
  <si>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</si>
  <si>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</si>
  <si>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</si>
  <si>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</si>
  <si>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</si>
  <si>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</si>
  <si>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</si>
  <si>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</si>
  <si>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</si>
  <si>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</si>
  <si>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</si>
  <si>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</si>
  <si>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</si>
  <si>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</si>
  <si>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</si>
  <si>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</si>
  <si>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</si>
  <si>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</si>
  <si>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</si>
  <si>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</si>
  <si>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</si>
  <si>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</si>
  <si>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</si>
  <si>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</si>
  <si>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</si>
  <si>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</si>
  <si>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</si>
  <si>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</si>
  <si>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</si>
  <si>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</si>
  <si>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</si>
  <si>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</si>
  <si>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</si>
  <si>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</si>
  <si>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</si>
  <si>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</si>
  <si>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</si>
  <si>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</si>
  <si>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</si>
  <si>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</si>
  <si>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</si>
  <si>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</si>
  <si>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</si>
  <si>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</si>
  <si>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</si>
  <si>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</si>
  <si>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</si>
  <si>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</si>
  <si>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</si>
  <si>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</si>
  <si>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</si>
  <si>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</si>
  <si>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</si>
  <si>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</si>
  <si>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</si>
  <si>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</si>
  <si>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</si>
  <si>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</si>
  <si>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</si>
  <si>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</si>
  <si>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</si>
  <si>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</si>
  <si>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</si>
  <si>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</si>
  <si>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</si>
  <si>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</si>
  <si>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</si>
  <si>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</si>
  <si>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</si>
  <si>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</si>
  <si>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</si>
  <si>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</si>
  <si>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</si>
  <si>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</si>
  <si>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</si>
  <si>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</si>
  <si>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</si>
  <si>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</si>
  <si>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</si>
  <si>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</si>
  <si>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</si>
  <si>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</si>
  <si>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</si>
  <si>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</si>
  <si>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</si>
  <si>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</si>
  <si>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</si>
  <si>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</si>
  <si>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</si>
  <si>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</si>
  <si>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</si>
  <si>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</si>
  <si>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</si>
  <si>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</si>
  <si>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</si>
  <si>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</si>
  <si>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</si>
  <si>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</si>
  <si>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</si>
  <si>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</si>
  <si>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</si>
  <si>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</si>
  <si>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</si>
  <si>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</si>
  <si>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</si>
  <si>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</si>
  <si>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</si>
  <si>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</si>
  <si>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</si>
  <si>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</si>
  <si>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</si>
  <si>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</si>
  <si>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</si>
  <si>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</si>
  <si>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</si>
  <si>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</si>
  <si>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</si>
  <si>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</si>
  <si>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</si>
  <si>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</si>
  <si>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</si>
  <si>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</si>
  <si>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</si>
  <si>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</si>
  <si>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</si>
  <si>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</si>
  <si>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</si>
  <si>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</si>
  <si>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</si>
  <si>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</si>
  <si>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</si>
  <si>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</si>
  <si>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</si>
  <si>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</si>
  <si>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</si>
  <si>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</si>
  <si>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</si>
  <si>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</si>
  <si>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</si>
  <si>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</si>
  <si>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</si>
  <si>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</si>
  <si>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</si>
  <si>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</si>
  <si>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</si>
  <si>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</si>
  <si>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</si>
  <si>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</si>
  <si>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</si>
  <si>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</si>
  <si>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</si>
  <si>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</si>
  <si>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</si>
  <si>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</si>
  <si>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</si>
  <si>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</si>
  <si>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</si>
  <si>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</si>
  <si>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</si>
  <si>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</si>
  <si>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</si>
  <si>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</si>
  <si>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</si>
  <si>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</si>
  <si>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</si>
  <si>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</si>
  <si>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</si>
  <si>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</si>
  <si>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</si>
  <si>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</si>
  <si>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</si>
  <si>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</si>
  <si>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</si>
  <si>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</si>
  <si>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</si>
  <si>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</si>
  <si>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</si>
  <si>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</si>
  <si>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</si>
  <si>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</si>
  <si>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</si>
  <si>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</si>
  <si>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</si>
  <si>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</si>
  <si>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</si>
  <si>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</si>
  <si>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</si>
  <si>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</si>
  <si>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</si>
  <si>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</si>
  <si>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</si>
  <si>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</si>
  <si>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</si>
  <si>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</si>
  <si>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</si>
  <si>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</si>
  <si>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</si>
  <si>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</si>
  <si>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</si>
  <si>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</si>
  <si>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</si>
  <si>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</si>
  <si>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</si>
  <si>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</si>
  <si>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</si>
  <si>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</si>
  <si>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</si>
  <si>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</si>
  <si>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</si>
  <si>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</si>
  <si>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</si>
  <si>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</si>
  <si>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</si>
  <si>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</si>
  <si>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</si>
  <si>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</si>
  <si>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</si>
  <si>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</si>
  <si>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</si>
  <si>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</si>
  <si>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</si>
  <si>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</si>
  <si>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</si>
  <si>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</si>
  <si>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</si>
  <si>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</si>
  <si>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</si>
  <si>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</si>
  <si>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</si>
  <si>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</si>
  <si>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</si>
  <si>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</si>
  <si>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</si>
  <si>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</si>
  <si>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</si>
  <si>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</si>
  <si>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</si>
  <si>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</si>
  <si>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</si>
  <si>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</si>
  <si>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</si>
  <si>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</si>
  <si>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</si>
  <si>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</si>
  <si>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</si>
  <si>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</si>
  <si>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</si>
  <si>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</si>
  <si>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</si>
  <si>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</si>
  <si>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</si>
  <si>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</si>
  <si>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</si>
  <si>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</si>
  <si>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</si>
  <si>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</si>
  <si>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</si>
  <si>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</si>
  <si>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</si>
  <si>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</si>
  <si>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</si>
  <si>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</si>
  <si>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</si>
  <si>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</si>
  <si>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</si>
  <si>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</si>
  <si>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</si>
  <si>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</si>
  <si>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</si>
  <si>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</si>
  <si>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</si>
  <si>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</si>
  <si>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</si>
  <si>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</si>
  <si>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</si>
  <si>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</si>
  <si>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</si>
  <si>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</si>
  <si>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</si>
  <si>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</si>
  <si>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</si>
  <si>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</si>
  <si>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</si>
  <si>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</si>
  <si>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</si>
  <si>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</si>
  <si>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</si>
  <si>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</si>
  <si>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</si>
  <si>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</si>
  <si>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</si>
  <si>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</si>
  <si>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</si>
  <si>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</si>
  <si>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</si>
  <si>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</si>
  <si>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</si>
  <si>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</si>
  <si>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</si>
  <si>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</si>
  <si>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</si>
  <si>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</si>
  <si>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</si>
  <si>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</si>
  <si>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</si>
  <si>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</si>
  <si>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</si>
  <si>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</si>
  <si>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</si>
  <si>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</si>
  <si>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</si>
  <si>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</si>
  <si>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</si>
  <si>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</si>
  <si>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</si>
  <si>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</si>
  <si>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</si>
  <si>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</si>
  <si>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</si>
  <si>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</si>
  <si>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</si>
  <si>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</si>
  <si>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</si>
  <si>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</si>
  <si>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</si>
  <si>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</si>
  <si>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</si>
  <si>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</si>
  <si>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</si>
  <si>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</si>
  <si>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</si>
  <si>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</si>
  <si>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</si>
  <si>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</si>
  <si>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</si>
  <si>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</si>
  <si>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</si>
  <si>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</si>
  <si>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</si>
  <si>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</si>
  <si>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</si>
  <si>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</si>
  <si>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</si>
  <si>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</si>
  <si>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</si>
  <si>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</si>
  <si>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</si>
  <si>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</si>
  <si>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</si>
  <si>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</si>
  <si>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</si>
  <si>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</si>
  <si>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</si>
  <si>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</si>
  <si>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</si>
  <si>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</si>
  <si>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</si>
  <si>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</si>
  <si>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</si>
  <si>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</si>
  <si>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</si>
  <si>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</si>
  <si>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</si>
  <si>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</si>
  <si>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</si>
  <si>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</si>
  <si>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</si>
  <si>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</si>
  <si>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</si>
  <si>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</si>
  <si>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</si>
  <si>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</si>
  <si>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</si>
  <si>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</si>
  <si>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</si>
  <si>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</si>
  <si>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</si>
  <si>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</si>
  <si>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</si>
  <si>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</si>
  <si>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</si>
  <si>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</si>
  <si>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</si>
  <si>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</si>
  <si>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</si>
  <si>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</si>
  <si>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</si>
  <si>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</si>
  <si>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</si>
  <si>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</si>
  <si>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</si>
  <si>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</si>
  <si>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</si>
  <si>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</si>
  <si>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</si>
  <si>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</si>
  <si>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</si>
  <si>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</si>
  <si>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</si>
  <si>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</si>
  <si>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</si>
  <si>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</si>
  <si>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</si>
  <si>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</si>
  <si>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</si>
  <si>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</si>
  <si>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</si>
  <si>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</si>
  <si>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</si>
  <si>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</si>
  <si>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</si>
  <si>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</si>
  <si>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</si>
  <si>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</si>
  <si>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</si>
  <si>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</si>
  <si>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</si>
  <si>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</si>
  <si>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</si>
  <si>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</si>
  <si>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</si>
  <si>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</si>
  <si>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</si>
  <si>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</si>
  <si>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</si>
  <si>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</si>
  <si>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</si>
  <si>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</si>
  <si>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</si>
  <si>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</si>
  <si>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</si>
  <si>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</si>
  <si>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</si>
  <si>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</si>
  <si>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</si>
  <si>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</si>
  <si>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</si>
  <si>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</si>
  <si>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</si>
  <si>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</si>
  <si>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</si>
  <si>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</si>
  <si>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</si>
  <si>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</si>
  <si>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</si>
  <si>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</si>
  <si>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</si>
  <si>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</si>
  <si>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</si>
  <si>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</si>
  <si>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</si>
  <si>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</si>
  <si>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</si>
  <si>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</si>
  <si>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</si>
  <si>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</si>
  <si>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</si>
  <si>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</si>
  <si>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</si>
  <si>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</si>
  <si>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</si>
  <si>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</si>
  <si>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</si>
  <si>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</si>
  <si>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</si>
  <si>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</si>
  <si>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</si>
  <si>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</si>
  <si>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</si>
  <si>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</si>
  <si>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</si>
  <si>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</si>
  <si>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</si>
  <si>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</si>
  <si>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</si>
  <si>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</si>
  <si>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</si>
  <si>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</si>
  <si>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</si>
  <si>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</si>
  <si>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</si>
  <si>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</si>
  <si>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</si>
  <si>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</si>
  <si>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</si>
  <si>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</si>
  <si>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</si>
  <si>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</si>
  <si>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</si>
  <si>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</si>
  <si>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</si>
  <si>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</si>
  <si>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</si>
  <si>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</si>
  <si>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</si>
  <si>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</si>
  <si>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</si>
  <si>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</si>
  <si>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</si>
  <si>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</si>
  <si>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</si>
  <si>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</si>
  <si>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</si>
  <si>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</si>
  <si>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</si>
  <si>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</si>
  <si>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</si>
  <si>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</si>
  <si>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</si>
  <si>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</si>
  <si>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</si>
  <si>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</si>
  <si>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</si>
  <si>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</si>
  <si>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</si>
  <si>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</si>
  <si>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</si>
  <si>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</si>
  <si>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</si>
  <si>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</si>
  <si>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</si>
  <si>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</si>
  <si>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</si>
  <si>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</si>
  <si>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</si>
  <si>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</si>
  <si>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</si>
  <si>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</si>
  <si>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</si>
  <si>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</si>
  <si>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</si>
  <si>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</si>
  <si>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</si>
  <si>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</si>
  <si>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</si>
  <si>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</si>
  <si>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</si>
  <si>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</si>
  <si>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</si>
  <si>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</si>
  <si>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</si>
  <si>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</si>
  <si>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</si>
  <si>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</si>
  <si>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</si>
  <si>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</si>
  <si>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</si>
  <si>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</si>
  <si>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</si>
  <si>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</si>
  <si>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</si>
  <si>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</si>
  <si>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</si>
  <si>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</si>
  <si>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</si>
  <si>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</si>
  <si>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</si>
  <si>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</si>
  <si>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</si>
  <si>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</si>
  <si>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</si>
  <si>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</si>
  <si>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</si>
  <si>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</si>
  <si>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</si>
  <si>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</si>
  <si>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</si>
  <si>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</si>
  <si>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</si>
  <si>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</si>
  <si>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</si>
  <si>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</si>
  <si>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</si>
  <si>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</si>
  <si>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</si>
  <si>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</si>
  <si>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</si>
  <si>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</si>
  <si>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</si>
  <si>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</si>
  <si>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</si>
  <si>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</si>
  <si>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</si>
  <si>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</si>
  <si>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</si>
  <si>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</si>
  <si>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</si>
  <si>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</si>
  <si>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</si>
  <si>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</si>
  <si>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</si>
  <si>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</si>
  <si>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</si>
  <si>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</si>
  <si>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</si>
  <si>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</si>
  <si>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</si>
  <si>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</si>
  <si>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</si>
  <si>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</si>
  <si>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</si>
  <si>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</si>
  <si>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</si>
  <si>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</si>
  <si>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</si>
  <si>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</si>
  <si>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</si>
  <si>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</si>
  <si>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</si>
  <si>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</si>
  <si>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</si>
  <si>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</si>
  <si>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</si>
  <si>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</si>
  <si>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</si>
  <si>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</si>
  <si>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</si>
  <si>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</si>
  <si>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</si>
  <si>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</si>
  <si>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</si>
  <si>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</si>
  <si>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</si>
  <si>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</si>
  <si>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</si>
  <si>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</si>
  <si>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</si>
  <si>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</si>
  <si>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</si>
  <si>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</si>
  <si>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</si>
  <si>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</si>
  <si>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</si>
  <si>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</si>
  <si>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</si>
  <si>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</si>
  <si>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</si>
  <si>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</si>
  <si>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</si>
  <si>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</si>
  <si>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</si>
  <si>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</si>
  <si>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</si>
  <si>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</si>
  <si>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</si>
  <si>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</si>
  <si>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</si>
  <si>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</si>
  <si>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</si>
  <si>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</si>
  <si>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</si>
  <si>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</si>
  <si>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</si>
  <si>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</si>
  <si>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</si>
  <si>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</si>
  <si>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</si>
  <si>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</si>
  <si>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</si>
  <si>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</si>
  <si>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</si>
  <si>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</si>
  <si>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</si>
  <si>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</si>
  <si>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</si>
  <si>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</si>
  <si>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</si>
  <si>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</si>
  <si>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</si>
  <si>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</si>
  <si>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</si>
  <si>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</si>
  <si>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</si>
  <si>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</si>
  <si>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</si>
  <si>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</si>
  <si>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</si>
  <si>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</si>
  <si>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</si>
  <si>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</si>
  <si>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</si>
  <si>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</si>
  <si>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</si>
  <si>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</si>
  <si>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</si>
  <si>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</si>
  <si>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</si>
  <si>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</si>
  <si>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</si>
  <si>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</si>
  <si>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</si>
  <si>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</si>
  <si>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</si>
  <si>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</si>
  <si>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</si>
  <si>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</si>
  <si>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</si>
  <si>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</si>
  <si>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</si>
  <si>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</si>
  <si>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</si>
  <si>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</si>
  <si>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</si>
  <si>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</si>
  <si>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</si>
  <si>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</si>
  <si>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</si>
  <si>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</si>
  <si>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</si>
  <si>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</si>
  <si>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</si>
  <si>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</si>
  <si>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</si>
  <si>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</si>
  <si>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</si>
  <si>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</si>
  <si>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</si>
  <si>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</si>
  <si>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</si>
  <si>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</si>
  <si>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</si>
  <si>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</si>
  <si>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</si>
  <si>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</si>
  <si>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</si>
  <si>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</si>
  <si>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</si>
  <si>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</si>
  <si>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</si>
  <si>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</si>
  <si>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</si>
  <si>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</si>
  <si>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</si>
  <si>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</si>
  <si>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</si>
  <si>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</si>
  <si>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</si>
  <si>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</si>
  <si>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</si>
  <si>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</si>
  <si>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</si>
  <si>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</si>
  <si>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</si>
  <si>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</si>
  <si>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</si>
  <si>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</si>
  <si>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</si>
  <si>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</si>
  <si>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</si>
  <si>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</si>
  <si>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</si>
  <si>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</si>
  <si>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</si>
  <si>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</si>
  <si>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</si>
  <si>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</si>
  <si>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</si>
  <si>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</si>
  <si>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</si>
  <si>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</si>
  <si>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</si>
  <si>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</si>
  <si>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</si>
  <si>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</si>
  <si>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</si>
  <si>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</si>
  <si>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</si>
  <si>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</si>
  <si>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</si>
  <si>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</si>
  <si>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</si>
  <si>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</si>
  <si>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</si>
  <si>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</si>
  <si>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</si>
  <si>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</si>
  <si>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</si>
  <si>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</si>
  <si>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</si>
  <si>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</si>
  <si>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</si>
  <si>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</si>
  <si>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</si>
  <si>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</si>
  <si>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</si>
  <si>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</si>
  <si>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</si>
  <si>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</si>
  <si>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</si>
  <si>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</si>
  <si>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</si>
  <si>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</si>
  <si>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</si>
  <si>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</si>
  <si>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</si>
  <si>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</si>
  <si>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</si>
  <si>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</si>
  <si>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</si>
  <si>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</si>
  <si>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</si>
  <si>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</si>
  <si>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</si>
  <si>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</si>
  <si>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</si>
  <si>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</si>
  <si>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</si>
  <si>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</si>
  <si>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</si>
  <si>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</si>
  <si>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</si>
  <si>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</si>
  <si>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</si>
  <si>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</si>
  <si>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</si>
  <si>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</si>
  <si>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</si>
  <si>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</si>
  <si>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</si>
  <si>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</si>
  <si>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</si>
  <si>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</si>
  <si>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</si>
  <si>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</si>
  <si>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</si>
  <si>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</si>
  <si>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</si>
  <si>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</si>
  <si>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</si>
  <si>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</si>
  <si>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</si>
  <si>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</si>
  <si>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</si>
  <si>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</si>
  <si>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</si>
  <si>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</si>
  <si>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</si>
  <si>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</si>
  <si>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</si>
  <si>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</si>
  <si>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</si>
  <si>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</si>
  <si>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</si>
  <si>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</si>
  <si>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</si>
  <si>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</si>
  <si>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</si>
  <si>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</si>
  <si>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</si>
  <si>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</si>
  <si>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</si>
  <si>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</si>
  <si>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</si>
  <si>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</si>
  <si>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</si>
  <si>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</si>
  <si>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</si>
  <si>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</si>
  <si>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</si>
  <si>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</si>
  <si>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</si>
  <si>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</si>
  <si>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</si>
  <si>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</si>
  <si>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</si>
  <si>
    <t>NO PCM</t>
  </si>
  <si>
    <t>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</si>
</sst>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4" fillId="20" borderId="20" xfId="0" applyFont="1" applyFill="1" applyBorder="1"/>
    <xf numFmtId="0" fontId="34" fillId="20" borderId="20" xfId="0" applyFont="1" applyFill="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4" totalsRowShown="0" headerRowDxfId="15" dataDxfId="14" headerRowBorderDxfId="12" tableBorderDxfId="13">
  <autoFilter ref="A1:L1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308.20796087962663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45971.156386805553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45971.156386805553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45971.156386805553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45971.156386805553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45971.156386805553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45971.156386805553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45971.156386805553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45971.156386805553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45971.156386805553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45971.156386805553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45971.156386805553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45971.156386805553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45971.156386805553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45971.156386805553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45971.156386805553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45971.156386805553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45971.156386805553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45971.156386805553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45971.156386805553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45971.156386805553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45971.156386805553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45971.156386805553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45971.156386805553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45971.156386805553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45971.156386805553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45971.156386805553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45971.156386805553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45971.156386805553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45971.156386805553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45971.156386805553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45971.156386805553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45971.156386805553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45971.156386805553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45971.156386805553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45971.156386805553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45971.156386805553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45971.156386805553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45971.156386805553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45971.156386805553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45971.156386805553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45971.156386805553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45971.156386805553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45971.156386805553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45971.156386805553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45971.156386805553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45971.156386805553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45971.156386805553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45971.156386805553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45971.156386805553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45971.156386805553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45971.156386805553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45971.156386805553</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45971.156386805553</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074E869F-AF19-4921-BEB1-B525E92CE52E}"/>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tabSelected="1"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146.15654884259129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45971.156386805553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45971.156386805553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45971.156386805553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45971.156386805553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45971.156386805553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45971.156386805553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45971.156386805553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45971.156386805553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45971.156386805553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45971.156386805553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45971.156386805553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45971.156386805553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45971.156386805553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45971.156386805553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45971.156386805553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45971.156386805553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45971.156386805553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45971.156386805553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45971.156386805553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45971.156386805553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45971.156386805553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45971.156386805553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45971.156386805553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45971.156386805553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45971.156386805553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45971.156386805553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45971.156386805553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45971.156386805553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45971.156386805553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45971.156386805553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45971.156386805553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45971.156386805553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45971.156386805553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45971.156386805553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45971.156386805553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45971.156386805553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45971.156386805553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45971.156386805553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45971.156386805553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45971.156386805553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45971.156386805553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45971.156386805553</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F10" sqref="F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0"/>
      <c r="G2" s="21">
        <f ca="1">IFERROR(NOW()-F2,"-")</f>
        <v>45971.156386805553</v>
      </c>
      <c r="H2" s="149"/>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45971.156386805553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45971.156386805553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45971.156386805553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45971.156386805553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45971.156386805553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45971.156386805553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45971.156386805553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45971.156386805553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45971.156386805553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45971.156386805553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45971.156386805553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45971.156386805553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45971.156386805553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45971.156386805553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45971.156386805553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45971.156386805553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45971.156386805553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45971.156386805553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45971.156386805553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45971.156386805553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45971.156386805553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45971.156386805553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45971.156386805553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45971.156386805553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45971.156386805553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45971.156386805553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45971.156386805553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45971.156386805553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45971.156386805553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45971.156386805553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45971.156386805553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45971.156386805553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45971.156386805553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45971.156386805553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45971.156386805553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45971.156386805553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45971.156386805553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45971.156386805553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45971.156386805553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45971.156386805553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45971.156386805553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45971.156386805553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45971.156386805553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45971.156386805553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45971.156386805553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45971.156386805553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45971.156386805553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45971.156386805553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45971.156386805553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45971.156386805553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45971.156386805553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45971.156386805553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45971.156386805553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45971.156386805553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45971.156386805553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45971.156386805553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45971.156386805553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45971.156386805553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45971.156386805553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45971.156386805553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45971.156386805553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45971.156386805553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45971.156386805553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45971.156386805553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45971.156386805553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45971.156386805553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45971.156386805553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45971.156386805553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45971.156386805553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45971.156386805553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45971.156386805553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45971.156386805553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45971.156386805553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45971.156386805553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45971.156386805553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45971.156386805553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45971.156386805553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45971.156386805553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45971.156386805553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45971.156386805553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45971.156386805553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45971.156386805553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45971.156386805553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45971.156386805553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45971.156386805553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45971.156386805553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45971.156386805553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45971.156386805553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45971.156386805553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45971.156386805553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45971.156386805553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45971.156386805553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45971.156386805553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45971.156386805553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45971.156386805553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45971.156386805553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45971.156386805553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45971.156386805553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45971.156386805553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45971.156386805553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45971.156386805553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45971.156386805553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45971.156386805553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45971.156386805553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45971.156386805553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45971.156386805553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45971.156386805553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45971.156386805553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45971.156386805553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45971.156386805553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45971.156386805553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45971.156386805553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45971.156386805553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45971.156386805553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45971.156386805553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45971.156386805553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45971.156386805553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45971.156386805553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45971.156386805553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45971.156386805553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45971.156386805553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45971.156386805553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45971.156386805553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45971.156386805553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45971.156386805553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45971.156386805553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45971.156386805553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45971.156386805553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45971.156386805553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45971.156386805553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45971.156386805553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45971.156386805553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45971.156386805553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45971.156386805553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45971.156386805553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45971.156386805553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45971.156386805553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45971.156386805553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45971.156386805553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45971.156386805553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45971.156386805553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45971.156386805553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45971.156386805553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45971.156386805553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45971.156386805553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45971.156386805553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45971.156386805553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45971.156386805553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45971.156386805553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45971.156386805553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45971.156386805553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45971.156386805553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45971.156386805553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45971.156386805553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45971.156386805553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45971.156386805553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45971.156386805553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45971.156386805553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45971.156386805553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45971.156386805553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45971.156386805553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45971.156386805553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45971.156386805553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45971.156386805553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45971.156386805553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45971.156386805553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45971.156386805553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45971.156386805553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45971.156386805553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45971.156386805553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45971.156386805553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45971.156386805553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45971.156386805553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45971.156386805553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45971.156386805553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45971.156386805553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45971.156386805553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45971.156386805553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45971.156386805553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45971.156386805553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45971.156386805553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45971.156386805553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45971.156386805553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45971.156386805553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45971.156386805553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45971.156386805553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45971.156386805553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45971.156386805553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45971.156386805553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45971.156386805553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45971.156386805553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45971.156386805553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45971.156386805553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45971.156386805553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45971.156386805553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45971.156386805553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45971.156386805553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45971.156386805553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45971.156386805553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45971.156386805553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45971.156386805553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45971.156386805553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45971.156386805553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45971.156386805553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45971.156386805553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45971.156386805553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45971.156386805553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45971.156386805553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45971.156386805553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45971.156386805553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45971.156386805553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45971.156386805553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45971.156386805553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45971.156386805553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45971.156386805553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45971.156386805553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45971.156386805553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45971.156386805553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45971.156386805553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45971.156386805553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45971.156386805553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45971.156386805553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45971.156386805553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45971.156386805553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45971.156386805553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45971.156386805553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45971.156386805553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45971.156386805553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45971.156386805553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45971.156386805553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45971.156386805553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45971.156386805553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45971.156386805553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45971.156386805553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45971.156386805553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45971.156386805553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45971.156386805553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45971.156386805553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45971.156386805553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45971.156386805553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45971.156386805553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45971.156386805553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45971.156386805553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45971.156386805553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45971.156386805553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45971.156386805553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45971.156386805553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45971.156386805553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45971.156386805553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45971.156386805553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45971.156386805553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45971.156386805553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45971.156386805553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45971.156386805553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45971.156386805553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45971.156386805553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45971.156386805553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45971.156386805553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45971.156386805553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45971.156386805553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45971.156386805553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45971.156386805553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45971.156386805553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45971.156386805553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45971.156386805553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45971.156386805553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45971.156386805553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45971.156386805553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45971.156386805553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45971.156386805553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45971.156386805553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45971.156386805553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45971.156386805553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45971.156386805553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45971.156386805553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45971.156386805553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45971.156386805553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45971.156386805553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45971.156386805553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45971.156386805553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45971.156386805553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45971.156386805553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45971.156386805553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45971.156386805553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45971.156386805553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45971.156386805553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45971.156386805553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45971.156386805553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45971.156386805553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45971.156386805553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45971.156386805553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45971.156386805553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45971.156386805553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45971.156386805553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45971.156386805553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45971.156386805553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45971.156386805553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45971.156386805553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45971.156386805553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45971.156386805553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45971.156386805553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45971.156386805553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45971.156386805553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45971.156386805553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45971.156386805553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45971.156386805553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45971.156386805553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45971.156386805553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45971.156386805553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45971.156386805553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45971.156386805553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45971.156386805553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45971.156386805553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45971.156386805553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45971.156386805553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45971.156386805553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45971.156386805553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45971.156386805553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45971.156386805553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45971.156386805553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45971.156386805553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45971.156386805553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45971.156386805553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45971.156386805553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45971.156386805553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45971.156386805553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45971.156386805553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45971.156386805553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45971.156386805553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45971.156386805553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45971.156386805553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45971.156386805553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45971.156386805553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45971.156386805553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45971.156386805553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45971.156386805553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45971.156386805553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45971.156386805553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45971.156386805553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45971.156386805553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45971.156386805553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45971.156386805553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45971.156386805553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45971.156386805553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45971.156386805553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45971.156386805553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45971.156386805553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45971.156386805553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45971.156386805553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45971.156386805553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45971.156386805553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45971.156386805553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45971.156386805553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45971.156386805553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45971.156386805553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45971.156386805553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45971.156386805553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45971.156386805553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45971.156386805553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45971.156386805553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45971.156386805553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45971.156386805553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45971.156386805553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45971.156386805553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45971.156386805553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45971.156386805553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45971.156386805553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45971.156386805553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45971.156386805553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45971.156386805553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45971.156386805553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45971.156386805553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45971.156386805553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45971.156386805553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45971.156386805553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45971.156386805553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45971.156386805553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45971.156386805553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45971.156386805553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45971.156386805553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45971.156386805553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45971.156386805553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45971.156386805553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45971.156386805553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45971.156386805553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45971.156386805553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45971.156386805553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45971.156386805553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45971.156386805553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45971.156386805553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45971.156386805553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45971.156386805553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45971.156386805553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45971.156386805553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45971.156386805553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45971.156386805553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45971.156386805553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45971.156386805553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45971.156386805553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45971.156386805553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45971.156386805553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45971.156386805553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45971.156386805553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45971.156386805553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45971.156386805553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45971.156386805553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45971.156386805553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45971.156386805553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45971.156386805553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45971.156386805553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45971.156386805553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45971.156386805553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45971.156386805553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45971.156386805553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45971.156386805553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45971.156386805553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45971.156386805553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45971.156386805553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45971.156386805553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45971.156386805553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45971.156386805553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45971.156386805553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45971.156386805553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45971.156386805553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45971.156386805553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45971.156386805553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45971.156386805553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45971.156386805553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45971.156386805553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45971.156386805553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45971.156386805553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45971.156386805553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45971.156386805553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45971.156386805553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45971.156386805553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45971.156386805553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45971.156386805553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45971.156386805553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45971.156386805553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45971.156386805553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45971.156386805553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45971.156386805553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45971.156386805553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45971.156386805553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45971.156386805553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45971.156386805553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45971.156386805553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45971.156386805553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45971.156386805553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45971.156386805553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45971.156386805553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45971.156386805553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45971.156386805553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45971.156386805553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45971.156386805553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45971.156386805553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45971.156386805553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45971.156386805553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45971.156386805553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45971.156386805553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45971.156386805553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45971.156386805553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45971.156386805553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45971.156386805553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45971.156386805553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45971.156386805553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45971.156386805553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45971.156386805553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45971.156386805553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45971.156386805553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45971.156386805553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45971.156386805553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45971.156386805553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45971.156386805553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45971.156386805553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45971.156386805553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45971.156386805553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45971.156386805553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45971.156386805553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45971.156386805553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45971.156386805553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45971.156386805553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45971.156386805553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45971.156386805553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45971.156386805553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45971.156386805553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45971.156386805553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45971.156386805553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45971.156386805553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45971.156386805553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45971.156386805553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45971.156386805553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45971.156386805553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45971.156386805553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45971.156386805553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45971.156386805553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45971.156386805553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45971.156386805553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45971.156386805553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45971.156386805553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45971.156386805553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45971.156386805553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45971.156386805553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45971.156386805553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45971.156386805553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45971.156386805553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45971.156386805553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45971.156386805553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45971.156386805553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45971.156386805553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45971.156386805553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45971.156386805553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45971.156386805553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45971.156386805553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45971.156386805553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45971.156386805553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45971.156386805553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45971.156386805553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45971.156386805553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45971.156386805553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45971.156386805553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45971.156386805553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45971.156386805553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45971.156386805553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45971.156386805553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45971.156386805553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45971.156386805553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45971.156386805553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45971.156386805553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45971.156386805553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45971.156386805553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45971.156386805553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45971.156386805553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45971.156386805553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45971.156386805553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45971.156386805553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45971.156386805553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45971.156386805553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45971.156386805553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45971.156386805553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45971.156386805553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45971.156386805553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45971.156386805553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45971.156386805553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45971.156386805553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45971.156386805553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45971.156386805553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45971.156386805553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45971.156386805553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45971.156386805553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45971.156386805553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45971.156386805553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45971.156386805553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45971.156386805553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45971.156386805553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45971.156386805553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45971.156386805553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45971.156386805553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45971.156386805553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45971.156386805553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45971.156386805553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45971.156386805553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45971.156386805553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45971.156386805553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45971.156386805553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45971.156386805553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45971.156386805553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45971.156386805553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45971.156386805553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45971.156386805553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45971.156386805553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45971.156386805553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45971.156386805553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45971.156386805553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45971.156386805553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45971.156386805553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45971.156386805553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45971.156386805553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45971.156386805553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45971.156386805553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45971.156386805553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45971.156386805553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45971.156386805553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45971.156386805553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45971.156386805553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45971.156386805553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45971.156386805553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45971.156386805553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45971.156386805553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45971.156386805553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45971.156386805553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45971.156386805553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45971.156386805553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45971.156386805553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45971.156386805553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45971.156386805553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45971.156386805553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45971.156386805553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45971.156386805553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45971.156386805553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45971.156386805553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45971.156386805553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45971.156386805553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45971.156386805553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45971.156386805553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45971.156386805553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45971.156386805553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45971.156386805553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45971.156386805553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45971.156386805553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45971.156386805553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45971.156386805553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45971.156386805553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45971.156386805553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45971.156386805553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45971.156386805553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45971.156386805553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45971.156386805553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45971.156386805553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45971.156386805553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45971.156386805553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45971.156386805553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45971.156386805553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45971.156386805553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45971.156386805553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45971.156386805553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45971.156386805553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45971.156386805553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45971.156386805553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45971.156386805553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45971.156386805553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45971.156386805553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45971.156386805553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45971.156386805553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45971.156386805553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45971.156386805553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45971.156386805553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45971.156386805553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45971.156386805553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45971.156386805553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45971.156386805553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45971.156386805553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45971.156386805553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45971.156386805553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45971.156386805553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45971.156386805553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45971.156386805553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45971.156386805553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45971.156386805553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45971.156386805553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45971.156386805553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45971.156386805553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45971.156386805553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45971.156386805553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45971.156386805553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45971.156386805553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45971.156386805553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45971.156386805553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45971.156386805553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45971.156386805553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45971.156386805553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45971.156386805553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45971.156386805553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45971.156386805553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45971.156386805553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45971.156386805553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45971.156386805553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45971.156386805553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45971.156386805553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45971.156386805553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45971.156386805553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45971.156386805553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45971.156386805553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45971.156386805553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45971.156386805553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45971.156386805553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45971.156386805553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45971.156386805553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45971.156386805553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45971.156386805553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45971.156386805553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45971.156386805553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45971.156386805553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45971.156386805553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45971.156386805553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45971.156386805553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45971.156386805553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45971.156386805553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45971.156386805553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45971.156386805553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45971.156386805553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45971.156386805553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45971.156386805553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45971.156386805553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45971.156386805553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45971.156386805553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45971.156386805553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45971.156386805553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45971.156386805553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45971.156386805553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45971.156386805553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45971.156386805553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45971.156386805553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45971.156386805553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45971.156386805553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45971.156386805553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45971.156386805553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45971.156386805553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45971.156386805553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45971.156386805553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45971.156386805553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45971.156386805553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45971.156386805553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45971.156386805553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45971.156386805553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45971.156386805553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45971.156386805553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45971.156386805553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45971.156386805553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45971.156386805553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45971.156386805553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45971.156386805553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45971.156386805553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45971.156386805553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45971.156386805553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45971.156386805553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45971.156386805553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45971.156386805553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45971.156386805553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45971.156386805553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45971.156386805553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45971.156386805553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45971.156386805553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45971.156386805553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45971.156386805553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45971.156386805553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45971.156386805553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45971.156386805553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45971.156386805553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45971.156386805553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45971.156386805553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45971.156386805553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45971.156386805553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45971.156386805553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45971.156386805553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45971.156386805553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45971.156386805553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45971.156386805553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45971.156386805553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45971.156386805553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45971.156386805553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45971.156386805553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45971.156386805553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45971.156386805553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45971.156386805553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45971.156386805553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45971.156386805553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45971.156386805553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45971.156386805553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45971.156386805553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45971.156386805553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45971.156386805553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45971.156386805553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45971.156386805553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45971.156386805553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45971.156386805553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45971.156386805553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45971.156386805553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45971.156386805553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45971.156386805553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45971.156386805553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45971.156386805553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45971.156386805553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45971.156386805553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45971.156386805553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45971.156386805553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45971.156386805553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45971.156386805553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45971.156386805553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45971.156386805553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45971.156386805553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45971.156386805553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45971.156386805553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45971.156386805553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45971.156386805553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45971.156386805553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45971.156386805553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45971.156386805553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45971.156386805553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45971.156386805553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45971.156386805553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45971.156386805553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45971.156386805553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45971.156386805553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45971.156386805553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45971.156386805553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45971.156386805553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45971.156386805553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45971.156386805553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45971.156386805553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45971.156386805553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45971.156386805553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45971.156386805553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45971.156386805553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45971.156386805553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45971.156386805553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45971.156386805553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45971.156386805553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45971.156386805553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45971.156386805553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45971.156386805553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45971.156386805553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45971.156386805553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45971.156386805553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45971.156386805553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45971.156386805553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45971.156386805553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45971.156386805553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45971.156386805553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45971.156386805553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45971.156386805553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45971.156386805553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45971.156386805553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45971.156386805553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45971.156386805553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45971.156386805553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45971.156386805553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45971.156386805553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45971.156386805553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45971.156386805553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45971.156386805553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45971.156386805553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45971.156386805553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45971.156386805553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45971.156386805553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45971.156386805553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45971.156386805553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45971.156386805553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45971.156386805553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45971.156386805553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45971.156386805553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45971.156386805553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45971.156386805553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45971.156386805553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45971.156386805553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45971.156386805553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45971.156386805553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45971.156386805553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45971.156386805553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45971.156386805553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45971.156386805553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45971.156386805553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45971.156386805553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45971.156386805553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45971.156386805553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45971.156386805553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45971.156386805553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45971.156386805553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45971.156386805553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45971.156386805553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45971.156386805553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45971.156386805553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45971.156386805553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45971.156386805553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45971.156386805553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45971.156386805553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45971.156386805553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45971.156386805553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45971.156386805553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45971.156386805553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45971.156386805553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45971.156386805553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45971.156386805553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45971.156386805553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45971.156386805553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45971.156386805553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45971.156386805553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45971.156386805553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45971.156386805553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45971.156386805553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45971.156386805553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45971.156386805553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45971.156386805553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45971.156386805553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45971.156386805553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45971.156386805553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45971.156386805553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45971.156386805553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45971.156386805553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45971.156386805553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45971.156386805553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45971.156386805553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45971.156386805553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45971.156386805553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45971.156386805553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45971.156386805553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45971.156386805553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45971.156386805553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45971.156386805553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45971.156386805553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45971.156386805553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45971.156386805553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45971.156386805553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45971.156386805553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45971.156386805553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45971.156386805553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45971.156386805553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45971.156386805553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45971.156386805553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45971.156386805553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45971.156386805553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45971.156386805553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45971.156386805553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45971.156386805553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45971.156386805553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45971.156386805553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45971.156386805553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45971.156386805553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45971.156386805553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45971.156386805553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45971.156386805553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45971.156386805553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45971.156386805553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45971.156386805553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45971.156386805553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45971.156386805553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45971.156386805553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45971.156386805553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45971.156386805553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45971.156386805553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45971.156386805553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45971.156386805553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45971.156386805553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45971.156386805553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45971.156386805553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45971.156386805553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45971.156386805553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45971.156386805553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45971.156386805553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45971.156386805553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45971.156386805553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45971.156386805553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45971.156386805553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45971.156386805553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45971.156386805553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45971.156386805553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45971.156386805553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45971.156386805553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45971.156386805553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45971.156386805553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45971.156386805553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45971.156386805553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45971.156386805553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45971.156386805553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45971.156386805553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45971.156386805553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45971.156386805553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45971.156386805553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45971.156386805553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45971.156386805553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45971.156386805553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45971.156386805553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45971.156386805553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45971.156386805553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45971.156386805553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45971.156386805553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45971.156386805553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45971.156386805553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45971.156386805553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45971.156386805553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45971.156386805553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45971.156386805553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45971.156386805553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45971.156386805553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45971.156386805553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45971.156386805553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45971.156386805553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45971.156386805553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45971.156386805553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45971.156386805553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45971.156386805553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45971.156386805553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45971.156386805553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45971.156386805553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45971.156386805553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45971.156386805553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45971.156386805553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45971.156386805553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45971.156386805553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45971.156386805553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45971.156386805553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45971.156386805553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45971.156386805553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45971.156386805553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45971.156386805553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45971.156386805553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45971.156386805553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45971.156386805553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45971.156386805553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45971.156386805553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45971.156386805553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45971.156386805553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45971.156386805553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45971.156386805553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45971.156386805553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45971.156386805553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45971.156386805553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45971.156386805553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45971.156386805553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45971.156386805553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45971.156386805553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45971.156386805553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45971.156386805553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45971.156386805553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45971.156386805553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45971.156386805553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45971.156386805553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45971.156386805553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45971.156386805553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45971.156386805553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45971.156386805553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45971.156386805553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45971.156386805553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45971.156386805553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45971.156386805553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45971.156386805553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45971.156386805553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45971.156386805553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45971.156386805553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45971.156386805553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45971.156386805553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45971.156386805553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45971.156386805553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45971.156386805553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45971.156386805553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45971.156386805553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45971.156386805553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45971.156386805553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45971.156386805553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45971.156386805553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45971.156386805553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45971.156386805553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45971.156386805553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45971.156386805553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45971.156386805553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45971.156386805553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45971.156386805553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45971.156386805553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45971.156386805553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45971.156386805553</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267.67566921295656</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97">
        <f ca="1">IFERROR(NOW()-F3,"")</f>
        <v>0.35708124999655411</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97">
        <f ca="1">IFERROR(NOW()-F4,"")</f>
        <v>45971.156386805553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45971.156386805553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45971.156386805553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45971.156386805553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45971.156386805553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45971.156386805553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45971.156386805553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45971.156386805553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45971.156386805553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45971.156386805553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45971.156386805553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45971.156386805553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45971.156386805553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45971.156386805553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45971.156386805553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45971.156386805553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45971.156386805553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45971.156386805553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45971.156386805553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45971.156386805553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45971.156386805553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45971.156386805553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45971.156386805553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45971.156386805553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45971.156386805553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45971.156386805553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45971.156386805553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45971.156386805553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45971.156386805553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45971.156386805553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45971.156386805553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45971.156386805553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45971.156386805553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45971.156386805553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45971.156386805553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45971.156386805553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45971.156386805553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45971.156386805553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45971.156386805553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45971.156386805553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45971.156386805553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45971.156386805553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45971.156386805553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45971.156386805553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45971.156386805553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45971.156386805553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45971.156386805553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45971.156386805553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45971.156386805553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45971.156386805553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45971.156386805553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45971.156386805553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45971.156386805553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45971.156386805553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45971.156386805553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45971.156386805553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45971.156386805553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45971.156386805553</v>
      </c>
      <c r="H61" s="96"/>
      <c r="I61" s="135" t="str">
        <f>IFERROR(VLOOKUP(D61,DB!A:F,6,0),"")</f>
        <v/>
      </c>
      <c r="J61" s="135" t="str">
        <f>IFERROR(VLOOKUP(D61,DB!A:G,7,0),"")</f>
        <v/>
      </c>
      <c r="K61" s="98"/>
      <c r="L61" s="92" t="str">
        <f>IFERROR(VLOOKUP(D61,DB!A:I,9,0),"")</f>
        <v/>
      </c>
    </row>
    <row r="62" spans="1:12" ht="15" customHeight="1">
      <c r="A62" s="159"/>
      <c r="B62" s="159" t="str">
        <f>IFERROR(VLOOKUP(D62,DB!A:K,11,0),"")</f>
        <v/>
      </c>
      <c r="C62" s="160"/>
      <c r="D62" s="161"/>
      <c r="E62" s="162"/>
      <c r="F62" s="163"/>
      <c r="G62" s="97">
        <f ca="1">IFERROR(NOW()-F62,"")</f>
        <v>45971.156386805553</v>
      </c>
      <c r="H62" s="163"/>
      <c r="I62" s="159" t="str">
        <f>IFERROR(VLOOKUP(D62,DB!A:F,6,0),"")</f>
        <v/>
      </c>
      <c r="J62" s="159" t="str">
        <f>IFERROR(VLOOKUP(D62,DB!A:G,7,0),"")</f>
        <v/>
      </c>
      <c r="K62" s="164"/>
      <c r="L62" s="161" t="str">
        <f>IFERROR(VLOOKUP(D62,DB!A:I,9,0),"")</f>
        <v/>
      </c>
    </row>
    <row r="63" spans="1:12" ht="15" customHeight="1">
      <c r="A63" s="159"/>
      <c r="B63" s="159" t="str">
        <f>IFERROR(VLOOKUP(D63,DB!A:K,11,0),"")</f>
        <v/>
      </c>
      <c r="C63" s="160"/>
      <c r="D63" s="161"/>
      <c r="E63" s="162"/>
      <c r="F63" s="163"/>
      <c r="G63" s="97">
        <f ca="1">IFERROR(NOW()-F63,"")</f>
        <v>45971.156386805553</v>
      </c>
      <c r="H63" s="163"/>
      <c r="I63" s="159" t="str">
        <f>IFERROR(VLOOKUP(D63,DB!A:F,6,0),"")</f>
        <v/>
      </c>
      <c r="J63" s="159" t="str">
        <f>IFERROR(VLOOKUP(D63,DB!A:G,7,0),"")</f>
        <v/>
      </c>
      <c r="K63" s="164"/>
      <c r="L63" s="161" t="str">
        <f>IFERROR(VLOOKUP(D63,DB!A:I,9,0),"")</f>
        <v/>
      </c>
    </row>
    <row r="64" spans="1:12" ht="15" customHeight="1">
      <c r="A64" s="159"/>
      <c r="B64" s="159" t="str">
        <f>IFERROR(VLOOKUP(D64,DB!A:K,11,0),"")</f>
        <v/>
      </c>
      <c r="C64" s="160"/>
      <c r="D64" s="161"/>
      <c r="E64" s="162"/>
      <c r="F64" s="163"/>
      <c r="G64" s="97">
        <f ca="1">IFERROR(NOW()-F64,"")</f>
        <v>45971.156386805553</v>
      </c>
      <c r="H64" s="163"/>
      <c r="I64" s="159" t="str">
        <f>IFERROR(VLOOKUP(D64,DB!A:F,6,0),"")</f>
        <v/>
      </c>
      <c r="J64" s="159" t="str">
        <f>IFERROR(VLOOKUP(D64,DB!A:G,7,0),"")</f>
        <v/>
      </c>
      <c r="K64" s="164"/>
      <c r="L64" s="161" t="str">
        <f>IFERROR(VLOOKUP(D64,DB!A:I,9,0),"")</f>
        <v/>
      </c>
    </row>
    <row r="65" spans="1:12" ht="15" customHeight="1">
      <c r="A65" s="159"/>
      <c r="B65" s="159" t="str">
        <f>IFERROR(VLOOKUP(D65,DB!A:K,11,0),"")</f>
        <v/>
      </c>
      <c r="C65" s="160"/>
      <c r="D65" s="161"/>
      <c r="E65" s="162"/>
      <c r="F65" s="163"/>
      <c r="G65" s="97">
        <f ca="1">IFERROR(NOW()-F65,"")</f>
        <v>45971.156386805553</v>
      </c>
      <c r="H65" s="163"/>
      <c r="I65" s="159" t="str">
        <f>IFERROR(VLOOKUP(D65,DB!A:F,6,0),"")</f>
        <v/>
      </c>
      <c r="J65" s="159" t="str">
        <f>IFERROR(VLOOKUP(D65,DB!A:G,7,0),"")</f>
        <v/>
      </c>
      <c r="K65" s="164"/>
      <c r="L65" s="161" t="str">
        <f>IFERROR(VLOOKUP(D65,DB!A:I,9,0),"")</f>
        <v/>
      </c>
    </row>
    <row r="66" spans="1:12" ht="15" customHeight="1">
      <c r="A66" s="159"/>
      <c r="B66" s="159" t="str">
        <f>IFERROR(VLOOKUP(D66,DB!A:K,11,0),"")</f>
        <v/>
      </c>
      <c r="C66" s="160"/>
      <c r="D66" s="161"/>
      <c r="E66" s="162"/>
      <c r="F66" s="163"/>
      <c r="G66" s="97">
        <f ca="1">IFERROR(NOW()-F66,"")</f>
        <v>45971.156386805553</v>
      </c>
      <c r="H66" s="163"/>
      <c r="I66" s="159" t="str">
        <f>IFERROR(VLOOKUP(D66,DB!A:F,6,0),"")</f>
        <v/>
      </c>
      <c r="J66" s="159" t="str">
        <f>IFERROR(VLOOKUP(D66,DB!A:G,7,0),"")</f>
        <v/>
      </c>
      <c r="K66" s="164"/>
      <c r="L66" s="161" t="str">
        <f>IFERROR(VLOOKUP(D66,DB!A:I,9,0),"")</f>
        <v/>
      </c>
    </row>
    <row r="67" spans="1:12" ht="15" customHeight="1">
      <c r="A67" s="159"/>
      <c r="B67" s="159" t="str">
        <f>IFERROR(VLOOKUP(D67,DB!A:K,11,0),"")</f>
        <v/>
      </c>
      <c r="C67" s="160"/>
      <c r="D67" s="161"/>
      <c r="E67" s="162"/>
      <c r="F67" s="163"/>
      <c r="G67" s="97">
        <f ca="1">IFERROR(NOW()-F67,"")</f>
        <v>45971.156386805553</v>
      </c>
      <c r="H67" s="163"/>
      <c r="I67" s="159" t="str">
        <f>IFERROR(VLOOKUP(D67,DB!A:F,6,0),"")</f>
        <v/>
      </c>
      <c r="J67" s="159" t="str">
        <f>IFERROR(VLOOKUP(D67,DB!A:G,7,0),"")</f>
        <v/>
      </c>
      <c r="K67" s="164"/>
      <c r="L67" s="161" t="str">
        <f>IFERROR(VLOOKUP(D67,DB!A:I,9,0),"")</f>
        <v/>
      </c>
    </row>
    <row r="68" spans="1:12" ht="15" customHeight="1">
      <c r="A68" s="159"/>
      <c r="B68" s="159" t="str">
        <f>IFERROR(VLOOKUP(D68,DB!A:K,11,0),"")</f>
        <v/>
      </c>
      <c r="C68" s="160"/>
      <c r="D68" s="161"/>
      <c r="E68" s="162"/>
      <c r="F68" s="163"/>
      <c r="G68" s="97">
        <f ca="1">IFERROR(NOW()-F68,"")</f>
        <v>45971.156386805553</v>
      </c>
      <c r="H68" s="163"/>
      <c r="I68" s="159" t="str">
        <f>IFERROR(VLOOKUP(D68,DB!A:F,6,0),"")</f>
        <v/>
      </c>
      <c r="J68" s="159" t="str">
        <f>IFERROR(VLOOKUP(D68,DB!A:G,7,0),"")</f>
        <v/>
      </c>
      <c r="K68" s="164"/>
      <c r="L68" s="161" t="str">
        <f>IFERROR(VLOOKUP(D68,DB!A:I,9,0),"")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79.324326620364445</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44.96750949073612</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5" ca="1" si="1">IFERROR(NOW()-F4,"")</f>
        <v>22.495275694440352</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45971.156386805553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45971.156386805553</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45971.156386805553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45971.156386805553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45971.156386805553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45971.156386805553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45971.156386805553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45971.156386805553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45971.156386805553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45971.156386805553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45971.156386805553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45971.156386805553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45971.156386805553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45971.156386805553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45971.156386805553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45971.156386805553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45971.156386805553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45971.156386805553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45971.156386805553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45971.156386805553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45971.156386805553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45971.156386805553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45971.156386805553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45971.156386805553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45971.156386805553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45971.156386805553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45971.156386805553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45971.156386805553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45971.156386805553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45971.156386805553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45971.156386805553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45971.156386805553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45971.156386805553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45971.156386805553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45971.156386805553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45971.156386805553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45971.156386805553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45971.156386805553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45971.156386805553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45971.156386805553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45971.156386805553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45971.156386805553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45971.156386805553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45971.156386805553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45971.156386805553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45971.156386805553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45971.156386805553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45971.156386805553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45971.156386805553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45971.156386805553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45971.156386805553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45971.156386805553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45971.156386805553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45971.156386805553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45971.156386805553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45971.156386805553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45971.156386805553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45971.156386805553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45971.156386805553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45971.156386805553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45971.156386805553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45971.156386805553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45971.156386805553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45971.156386805553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45971.156386805553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45971.156386805553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45971.156386805553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45971.156386805553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45971.156386805553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45971.156386805553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45971.156386805553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45971.156386805553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45971.156386805553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45971.156386805553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45971.156386805553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45971.156386805553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45971.156386805553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45971.156386805553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45971.156386805553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45971.156386805553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45971.156386805553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45971.156386805553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45971.156386805553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45971.156386805553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45971.156386805553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45971.156386805553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45971.156386805553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45971.156386805553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45971.156386805553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45971.156386805553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45971.156386805553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45971.156386805553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45971.156386805553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45971.156386805553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45971.156386805553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45971.156386805553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45971.156386805553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45971.156386805553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45971.156386805553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45971.156386805553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45971.156386805553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45971.156386805553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45971.156386805553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45971.156386805553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45971.156386805553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45971.156386805553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45971.156386805553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45971.156386805553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45971.156386805553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45971.156386805553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45971.156386805553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45971.156386805553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45971.156386805553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45971.156386805553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45971.156386805553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45971.156386805553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45971.156386805553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45971.156386805553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45971.156386805553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45971.156386805553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45971.156386805553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45971.156386805553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45971.156386805553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45971.156386805553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45971.156386805553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45971.156386805553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45971.156386805553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45971.156386805553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45971.156386805553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45971.156386805553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45971.156386805553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45971.156386805553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45971.156386805553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45971.156386805553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45971.156386805553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45971.156386805553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45971.156386805553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45971.156386805553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45971.156386805553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45971.156386805553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45971.156386805553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45971.156386805553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45971.156386805553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45971.156386805553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45971.156386805553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45971.156386805553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45971.156386805553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45971.156386805553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45971.156386805553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45971.156386805553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45971.156386805553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45971.156386805553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45971.156386805553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45971.156386805553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45971.156386805553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45971.156386805553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45971.156386805553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45971.156386805553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45971.156386805553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45971.156386805553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45971.156386805553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45971.156386805553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45971.156386805553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45971.156386805553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45971.156386805553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45971.156386805553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45971.156386805553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45971.156386805553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45971.156386805553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45971.156386805553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45971.156386805553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45971.156386805553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45971.156386805553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45971.156386805553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45971.156386805553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45971.156386805553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45971.156386805553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45971.156386805553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45971.156386805553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45971.156386805553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45971.156386805553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45971.156386805553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45971.156386805553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45971.156386805553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45971.156386805553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45971.156386805553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45971.156386805553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45971.156386805553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45971.156386805553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45971.156386805553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45971.156386805553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45971.156386805553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45971.156386805553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45971.156386805553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45971.156386805553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45971.156386805553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45971.156386805553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45971.156386805553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45971.156386805553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45971.156386805553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45971.156386805553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45971.156386805553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45971.156386805553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45971.156386805553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45971.156386805553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45971.156386805553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45971.156386805553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45971.156386805553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45971.156386805553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45971.156386805553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45971.156386805553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45971.156386805553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45971.156386805553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45971.156386805553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45971.156386805553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45971.156386805553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45971.156386805553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45971.156386805553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45971.156386805553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45971.156386805553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45971.156386805553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45971.156386805553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45971.156386805553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45971.156386805553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45971.156386805553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45971.156386805553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45971.156386805553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45971.156386805553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45971.156386805553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45971.156386805553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45971.156386805553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45971.156386805553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45971.156386805553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45971.156386805553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45971.156386805553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45971.156386805553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45971.156386805553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45971.156386805553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45971.156386805553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45971.156386805553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45971.156386805553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45971.156386805553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45971.156386805553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45971.156386805553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45971.156386805553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45971.156386805553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45971.156386805553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45971.156386805553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45971.156386805553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45971.156386805553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45971.156386805553</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4"/>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39117</v>
      </c>
      <c r="B2" s="154" t="str">
        <f>IFERROR(VLOOKUP(D2,DB!A:K,11,0),"")</f>
        <v>R6</v>
      </c>
      <c r="C2" s="155">
        <v>1</v>
      </c>
      <c r="D2" s="154" t="s">
        <v>35650</v>
      </c>
      <c r="E2" s="152" t="s">
        <v>39021</v>
      </c>
      <c r="F2" s="156">
        <v>45970.686331018522</v>
      </c>
      <c r="G2" s="157">
        <f t="shared" ref="G2:G12" ca="1" si="0">IFERROR(NOW()-F2,"-")</f>
        <v>0.47005578703101492</v>
      </c>
      <c r="H2" s="156">
        <v>45970.68136574074</v>
      </c>
      <c r="I2" s="154" t="str">
        <f>IFERROR(VLOOKUP(D2,DB!A:F,6,0),"")</f>
        <v>Generator-SG</v>
      </c>
      <c r="J2" s="154" t="str">
        <f>IFERROR(VLOOKUP(D2,DB!A:G,7,0),"")</f>
        <v>Dead</v>
      </c>
      <c r="K2" s="158" t="s">
        <v>39118</v>
      </c>
      <c r="L2" s="154" t="str">
        <f>IFERROR(VLOOKUP(D2,DB!A:I,9,0),"")</f>
        <v>Latis</v>
      </c>
    </row>
    <row r="3" spans="1:16382" ht="31.5" customHeight="1">
      <c r="A3" s="140" t="s">
        <v>39119</v>
      </c>
      <c r="B3" s="141" t="str">
        <f>IFERROR(VLOOKUP(D3,DB!A:K,11,0),"")</f>
        <v>R6</v>
      </c>
      <c r="C3" s="142">
        <v>1</v>
      </c>
      <c r="D3" s="141" t="s">
        <v>36923</v>
      </c>
      <c r="E3" s="124"/>
      <c r="F3" s="143"/>
      <c r="G3" s="105">
        <f t="shared" ca="1" si="0"/>
        <v>45971.156386805553</v>
      </c>
      <c r="H3" s="143">
        <v>45971.040972222225</v>
      </c>
      <c r="I3" s="141" t="str">
        <f>IFERROR(VLOOKUP(D3,DB!A:F,6,0),"")</f>
        <v>SCECO</v>
      </c>
      <c r="J3" s="141" t="str">
        <f>IFERROR(VLOOKUP(D3,DB!A:G,7,0),"")</f>
        <v>Vandalized</v>
      </c>
      <c r="K3" s="144" t="s">
        <v>39120</v>
      </c>
      <c r="L3" s="145" t="str">
        <f>IFERROR(VLOOKUP(D3,DB!A:I,9,0),"")</f>
        <v>Latis</v>
      </c>
    </row>
    <row r="4" spans="1:16382" ht="31.5" customHeight="1">
      <c r="A4" s="140"/>
      <c r="B4" s="141" t="str">
        <f>IFERROR(VLOOKUP(D4,DB!A:K,11,0),"")</f>
        <v/>
      </c>
      <c r="C4" s="142"/>
      <c r="D4" s="165"/>
      <c r="E4" s="166"/>
      <c r="F4" s="143"/>
      <c r="G4" s="105">
        <f t="shared" ca="1" si="0"/>
        <v>45971.156386805553</v>
      </c>
      <c r="H4" s="143"/>
      <c r="I4" s="141" t="str">
        <f>IFERROR(VLOOKUP(D4,DB!A:F,6,0),"")</f>
        <v/>
      </c>
      <c r="J4" s="141" t="str">
        <f>IFERROR(VLOOKUP(D4,DB!A:G,7,0),"")</f>
        <v/>
      </c>
      <c r="K4" s="144"/>
      <c r="L4" s="145" t="str">
        <f>IFERROR(VLOOKUP(D4,DB!A:I,9,0),"")</f>
        <v/>
      </c>
    </row>
    <row r="5" spans="1:16382" ht="31.5" customHeight="1">
      <c r="A5" s="140"/>
      <c r="B5" s="141" t="str">
        <f>IFERROR(VLOOKUP(D5,DB!A:K,11,0),"")</f>
        <v/>
      </c>
      <c r="C5" s="142"/>
      <c r="D5"/>
      <c r="E5"/>
      <c r="F5" s="143"/>
      <c r="G5" s="105">
        <f t="shared" ca="1" si="0"/>
        <v>45971.156386805553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45971.156386805553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45971.156386805553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45971.156386805553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45971.156386805553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45971.156386805553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45971.156386805553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45971.156386805553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ref="G13:G76" ca="1" si="1">IFERROR(NOW()-F13,"-")</f>
        <v>45971.156386805553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45971.156386805553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45971.156386805553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45971.156386805553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45971.156386805553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45971.156386805553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45971.156386805553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45971.156386805553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45971.156386805553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45971.156386805553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45971.156386805553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45971.156386805553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45971.156386805553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45971.156386805553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45971.156386805553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45971.156386805553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45971.156386805553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45971.156386805553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45971.156386805553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45971.156386805553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45971.156386805553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45971.156386805553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45971.156386805553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45971.156386805553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45971.156386805553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45971.156386805553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45971.156386805553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45971.156386805553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45971.156386805553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45971.156386805553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45971.156386805553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45971.156386805553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45971.156386805553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45971.156386805553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45971.156386805553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45971.156386805553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45971.156386805553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45971.156386805553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45971.156386805553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45971.156386805553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45971.156386805553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45971.156386805553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45971.156386805553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45971.156386805553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45971.156386805553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45971.156386805553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45971.156386805553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45971.156386805553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45971.156386805553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45971.156386805553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45971.156386805553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45971.156386805553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45971.156386805553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45971.156386805553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45971.156386805553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45971.156386805553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45971.156386805553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45971.156386805553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45971.156386805553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45971.156386805553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45971.156386805553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45971.156386805553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45971.156386805553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45971.156386805553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ref="G77:G140" ca="1" si="2">IFERROR(NOW()-F77,"-")</f>
        <v>45971.156386805553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45971.156386805553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45971.156386805553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45971.156386805553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45971.156386805553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45971.156386805553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45971.156386805553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45971.156386805553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45971.156386805553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45971.156386805553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45971.156386805553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45971.156386805553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45971.156386805553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45971.156386805553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45971.156386805553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45971.156386805553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45971.156386805553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45971.156386805553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45971.156386805553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45971.156386805553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45971.156386805553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45971.156386805553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45971.156386805553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45971.156386805553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45971.156386805553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45971.156386805553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45971.156386805553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45971.156386805553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45971.156386805553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45971.156386805553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45971.156386805553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45971.156386805553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45971.156386805553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45971.156386805553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45971.156386805553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45971.156386805553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45971.156386805553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45971.156386805553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45971.156386805553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45971.156386805553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45971.156386805553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45971.156386805553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45971.156386805553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45971.156386805553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45971.156386805553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45971.156386805553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45971.156386805553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45971.156386805553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45971.156386805553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45971.156386805553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45971.156386805553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45971.156386805553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45971.156386805553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45971.156386805553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45971.156386805553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45971.156386805553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45971.156386805553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45971.156386805553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45971.156386805553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45971.156386805553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45971.156386805553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45971.156386805553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45971.156386805553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45971.156386805553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ref="G141:G174" ca="1" si="3">IFERROR(NOW()-F141,"-")</f>
        <v>45971.156386805553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45971.156386805553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45971.156386805553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45971.156386805553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45971.156386805553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45971.156386805553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45971.156386805553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45971.156386805553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45971.156386805553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45971.156386805553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45971.156386805553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45971.156386805553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45971.156386805553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45971.156386805553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45971.156386805553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45971.156386805553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45971.156386805553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45971.156386805553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45971.156386805553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45971.156386805553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45971.156386805553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45971.156386805553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45971.156386805553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45971.156386805553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45971.156386805553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45971.156386805553</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45971.156386805553</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45971.156386805553</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45971.156386805553</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45971.156386805553</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45971.156386805553</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45971.156386805553</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45971.156386805553</v>
      </c>
      <c r="H173" s="143"/>
      <c r="I173" s="141" t="str">
        <f>IFERROR(VLOOKUP(D173,DB!A:F,6,0),"")</f>
        <v/>
      </c>
      <c r="J173" s="141" t="str">
        <f>IFERROR(VLOOKUP(D173,DB!A:G,7,0),"")</f>
        <v/>
      </c>
      <c r="K173" s="144"/>
      <c r="L173" s="145" t="str">
        <f>IFERROR(VLOOKUP(D173,DB!A:I,9,0),"")</f>
        <v/>
      </c>
    </row>
    <row r="174" spans="1:12" ht="31.5" customHeight="1">
      <c r="A174" s="140"/>
      <c r="B174" s="141" t="str">
        <f>IFERROR(VLOOKUP(D174,DB!A:K,11,0),"")</f>
        <v/>
      </c>
      <c r="C174" s="142"/>
      <c r="D174" s="141"/>
      <c r="E174" s="124"/>
      <c r="F174" s="143"/>
      <c r="G174" s="105">
        <f t="shared" ca="1" si="3"/>
        <v>45971.156386805553</v>
      </c>
      <c r="H174" s="143"/>
      <c r="I174" s="141" t="str">
        <f>IFERROR(VLOOKUP(D174,DB!A:F,6,0),"")</f>
        <v/>
      </c>
      <c r="J174" s="141" t="str">
        <f>IFERROR(VLOOKUP(D174,DB!A:G,7,0),"")</f>
        <v/>
      </c>
      <c r="K174" s="144"/>
      <c r="L174" s="145" t="str">
        <f>IFERROR(VLOOKUP(D174,DB!A:I,9,0),"")</f>
        <v/>
      </c>
    </row>
  </sheetData>
  <dataValidations count="2">
    <dataValidation allowBlank="1" showInputMessage="1" showErrorMessage="1" sqref="E1" xr:uid="{9E1BC488-8814-4F8A-8DBE-742B3278AB71}"/>
    <dataValidation type="list" allowBlank="1" showInputMessage="1" showErrorMessage="1" sqref="E2:E3 E6:E1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2025-11-10T00:45:46Z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